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75" tabRatio="726" activeTab="2"/>
  </bookViews>
  <sheets>
    <sheet name="fixtures" sheetId="1" r:id="rId1"/>
    <sheet name="results grid" sheetId="2" r:id="rId2"/>
    <sheet name="league table" sheetId="3" r:id="rId3"/>
    <sheet name="team results" sheetId="4" r:id="rId4"/>
    <sheet name="2011-12 individual results" sheetId="5" r:id="rId5"/>
    <sheet name="H A Sequence" sheetId="6" r:id="rId6"/>
    <sheet name="fixtures jotter 2011-12" sheetId="7" r:id="rId7"/>
    <sheet name="final positions 2002-11" sheetId="8" r:id="rId8"/>
  </sheets>
  <definedNames>
    <definedName name="_xlnm.Print_Area" localSheetId="4">'2011-12 individual results'!$A$1:$M$131</definedName>
    <definedName name="_xlnm.Print_Area" localSheetId="0">'fixtures'!$1:$190</definedName>
    <definedName name="_xlnm.Print_Area" localSheetId="2">'league table'!$A$1:$H$30</definedName>
    <definedName name="_xlnm.Print_Titles" localSheetId="4">'2011-12 individual results'!$11:$11</definedName>
  </definedNames>
  <calcPr fullCalcOnLoad="1"/>
</workbook>
</file>

<file path=xl/comments1.xml><?xml version="1.0" encoding="utf-8"?>
<comments xmlns="http://schemas.openxmlformats.org/spreadsheetml/2006/main">
  <authors>
    <author>Click</author>
  </authors>
  <commentList>
    <comment ref="A66" authorId="0">
      <text>
        <r>
          <rPr>
            <b/>
            <sz val="8"/>
            <rFont val="Tahoma"/>
            <family val="0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  <comment ref="F90" authorId="0">
      <text>
        <r>
          <rPr>
            <b/>
            <sz val="8"/>
            <rFont val="Tahoma"/>
            <family val="0"/>
          </rPr>
          <t>match abandoned after two games (1:1) - recorded as a draw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<sst xmlns="http://schemas.openxmlformats.org/spreadsheetml/2006/main" count="1107" uniqueCount="291">
  <si>
    <t>Birstwith 'B'</t>
  </si>
  <si>
    <t>Pateley Social</t>
  </si>
  <si>
    <t>Darley</t>
  </si>
  <si>
    <t>Middlesmoor</t>
  </si>
  <si>
    <t>Birstwith 'A'</t>
  </si>
  <si>
    <t>Lofthouse</t>
  </si>
  <si>
    <t>Hookstone</t>
  </si>
  <si>
    <t>Ripley 'A'</t>
  </si>
  <si>
    <t>Ripley 'D'</t>
  </si>
  <si>
    <t>Ripley 'C'</t>
  </si>
  <si>
    <t>Ripley 'B'</t>
  </si>
  <si>
    <t xml:space="preserve">Highest Break: </t>
  </si>
  <si>
    <t>Team</t>
  </si>
  <si>
    <t>Pl'd</t>
  </si>
  <si>
    <t>W</t>
  </si>
  <si>
    <t>L</t>
  </si>
  <si>
    <t>Pts</t>
  </si>
  <si>
    <t>Kirkby Malzeard*</t>
  </si>
  <si>
    <t>Birstwith 'B'*</t>
  </si>
  <si>
    <t>Hookstone*</t>
  </si>
  <si>
    <t>Darley*</t>
  </si>
  <si>
    <t>Birstwith 'A'*</t>
  </si>
  <si>
    <t>Ripley 'A'*</t>
  </si>
  <si>
    <t>Pateley Social*</t>
  </si>
  <si>
    <t>Middlesmoor*</t>
  </si>
  <si>
    <t>Ripley 'D'*</t>
  </si>
  <si>
    <t>Ripley 'C'*</t>
  </si>
  <si>
    <t>Ripley 'B'*</t>
  </si>
  <si>
    <t>Lofthouse*</t>
  </si>
  <si>
    <t>DATE</t>
  </si>
  <si>
    <t>Week No.</t>
  </si>
  <si>
    <t>Total points</t>
  </si>
  <si>
    <t>W3</t>
  </si>
  <si>
    <t>W5</t>
  </si>
  <si>
    <t>W4</t>
  </si>
  <si>
    <t>WIN TOTAL</t>
  </si>
  <si>
    <t>L2</t>
  </si>
  <si>
    <t>L1</t>
  </si>
  <si>
    <t>L0</t>
  </si>
  <si>
    <t>LOSE TOTAL</t>
  </si>
  <si>
    <t>BILLIARDS WEEKLY RESULTS BY TEAM</t>
  </si>
  <si>
    <t>Hamspthwaite</t>
  </si>
  <si>
    <t>Home Page Link:</t>
  </si>
  <si>
    <t>Hampsthwaite 'A'</t>
  </si>
  <si>
    <t>Hampsthwaite 'B'</t>
  </si>
  <si>
    <t>Hampsthwaite'B'</t>
  </si>
  <si>
    <t>TOTAL GAMES</t>
  </si>
  <si>
    <t xml:space="preserve">Matches in grey postponed or result missing </t>
  </si>
  <si>
    <t>Pos.</t>
  </si>
  <si>
    <t>HOME</t>
  </si>
  <si>
    <t>TTL</t>
  </si>
  <si>
    <t>PTS</t>
  </si>
  <si>
    <t>Kirkby Malzeard 'A'</t>
  </si>
  <si>
    <t>K. Malzeard 'A'</t>
  </si>
  <si>
    <t>K. Malzeard 'B'</t>
  </si>
  <si>
    <t>Birstwith</t>
  </si>
  <si>
    <t xml:space="preserve">Birstwith </t>
  </si>
  <si>
    <t>Kirkby Malzeard 'B'</t>
  </si>
  <si>
    <r>
      <t>Birstwith</t>
    </r>
    <r>
      <rPr>
        <b/>
        <sz val="10"/>
        <color indexed="22"/>
        <rFont val="Verdana"/>
        <family val="2"/>
      </rPr>
      <t xml:space="preserve"> </t>
    </r>
  </si>
  <si>
    <t>Played</t>
  </si>
  <si>
    <t>Won</t>
  </si>
  <si>
    <t>Lost</t>
  </si>
  <si>
    <t>Capstick E</t>
  </si>
  <si>
    <t>Harrison M</t>
  </si>
  <si>
    <t>Portwood K</t>
  </si>
  <si>
    <t>Worsnop M</t>
  </si>
  <si>
    <t>Brockhill D</t>
  </si>
  <si>
    <t>Furness S</t>
  </si>
  <si>
    <t>Marriner T</t>
  </si>
  <si>
    <t>Metcalfe C</t>
  </si>
  <si>
    <t>Pullan A</t>
  </si>
  <si>
    <t>Argent J</t>
  </si>
  <si>
    <t>Bell A</t>
  </si>
  <si>
    <t>Binns A</t>
  </si>
  <si>
    <t>Collett G</t>
  </si>
  <si>
    <t>Cowan D</t>
  </si>
  <si>
    <t>Cowan J</t>
  </si>
  <si>
    <t>Hargreaves D</t>
  </si>
  <si>
    <t>Mckenzie-Shore P</t>
  </si>
  <si>
    <t>Alsop A</t>
  </si>
  <si>
    <t>Brown A</t>
  </si>
  <si>
    <t>Houseman A</t>
  </si>
  <si>
    <t>Houseman E</t>
  </si>
  <si>
    <t>Houseman F</t>
  </si>
  <si>
    <t>Johnstone P</t>
  </si>
  <si>
    <t>Blackburn G</t>
  </si>
  <si>
    <t>Bowen T</t>
  </si>
  <si>
    <t>Tattersall M</t>
  </si>
  <si>
    <t>Wardman J</t>
  </si>
  <si>
    <t>Wells S</t>
  </si>
  <si>
    <t>Biddulph A.</t>
  </si>
  <si>
    <t>Holgate M.</t>
  </si>
  <si>
    <t>Walker B.</t>
  </si>
  <si>
    <t>Wensley B.</t>
  </si>
  <si>
    <t>Binns B</t>
  </si>
  <si>
    <t>Cameron J</t>
  </si>
  <si>
    <t>Cottrell N</t>
  </si>
  <si>
    <t>Firth B</t>
  </si>
  <si>
    <t>Raynerd B</t>
  </si>
  <si>
    <t>Downey P</t>
  </si>
  <si>
    <t>Downey R</t>
  </si>
  <si>
    <t>Glencorse W</t>
  </si>
  <si>
    <t>Harrison B</t>
  </si>
  <si>
    <t>Thomas J</t>
  </si>
  <si>
    <t>Chadwick P</t>
  </si>
  <si>
    <t>Chandler L</t>
  </si>
  <si>
    <t>Leggett J</t>
  </si>
  <si>
    <t>Richmond J</t>
  </si>
  <si>
    <t>Atkinson J Jn</t>
  </si>
  <si>
    <t>Ripley A</t>
  </si>
  <si>
    <t>Atkinson J Sn</t>
  </si>
  <si>
    <t>Diss J</t>
  </si>
  <si>
    <t>Frankland M</t>
  </si>
  <si>
    <t>Ripley B</t>
  </si>
  <si>
    <t>Davies M</t>
  </si>
  <si>
    <t>Simpson J</t>
  </si>
  <si>
    <t>Bellerby P</t>
  </si>
  <si>
    <t>Ripley C</t>
  </si>
  <si>
    <t>Herrington A</t>
  </si>
  <si>
    <t>Morrell I</t>
  </si>
  <si>
    <t>Nelson B</t>
  </si>
  <si>
    <t>Agars K</t>
  </si>
  <si>
    <t>Ripley D</t>
  </si>
  <si>
    <t xml:space="preserve">Baul P </t>
  </si>
  <si>
    <t>Hunt D</t>
  </si>
  <si>
    <t>Hymas M</t>
  </si>
  <si>
    <t>Voakes I</t>
  </si>
  <si>
    <t>-</t>
  </si>
  <si>
    <t>Kettlesing</t>
  </si>
  <si>
    <t>Markington</t>
  </si>
  <si>
    <t>Kirkby Malzeard</t>
  </si>
  <si>
    <t>Pateley Liberals / Social</t>
  </si>
  <si>
    <t>Ripon City 'A'</t>
  </si>
  <si>
    <t>Hampsthwaite</t>
  </si>
  <si>
    <t>Darley 'A'</t>
  </si>
  <si>
    <t>Darley 'B'</t>
  </si>
  <si>
    <t>Pateley Cons</t>
  </si>
  <si>
    <t>Masham Cons</t>
  </si>
  <si>
    <t>HALF</t>
  </si>
  <si>
    <t xml:space="preserve">WAY </t>
  </si>
  <si>
    <t>Kippax S.</t>
  </si>
  <si>
    <t>% WON</t>
  </si>
  <si>
    <t>Ryder C.</t>
  </si>
  <si>
    <t>Turton P</t>
  </si>
  <si>
    <t>AVGE</t>
  </si>
  <si>
    <t>Bramley P</t>
  </si>
  <si>
    <t>Spence K</t>
  </si>
  <si>
    <t>AWAY</t>
  </si>
  <si>
    <t>Kirkby Malz. A</t>
  </si>
  <si>
    <t>Kirkby Malz. B</t>
  </si>
  <si>
    <t>Player</t>
  </si>
  <si>
    <t>Benson M</t>
  </si>
  <si>
    <t>Diff</t>
  </si>
  <si>
    <t>Dobson N</t>
  </si>
  <si>
    <t>Challis B</t>
  </si>
  <si>
    <t>Challis E</t>
  </si>
  <si>
    <t>Fish C</t>
  </si>
  <si>
    <t>Scott T</t>
  </si>
  <si>
    <t>Slater J</t>
  </si>
  <si>
    <t>Walden I</t>
  </si>
  <si>
    <t>Thompson D</t>
  </si>
  <si>
    <t>Bussey E</t>
  </si>
  <si>
    <t>Team / Week</t>
  </si>
  <si>
    <t>H</t>
  </si>
  <si>
    <t>Shuttleworth R</t>
  </si>
  <si>
    <t xml:space="preserve">10-11 
Hcp </t>
  </si>
  <si>
    <t>No. of Championship Wins 1952-2010</t>
  </si>
  <si>
    <t>Collett R</t>
  </si>
  <si>
    <t>Blackburn S</t>
  </si>
  <si>
    <t>Varley A</t>
  </si>
  <si>
    <t>N/A</t>
  </si>
  <si>
    <t>MISSING RESULTS / POSTPONED MATCHES:</t>
  </si>
  <si>
    <t>Ezard R</t>
  </si>
  <si>
    <t>Houseman J</t>
  </si>
  <si>
    <t>Enright H</t>
  </si>
  <si>
    <t>H/CAP</t>
  </si>
  <si>
    <t>REVIEW</t>
  </si>
  <si>
    <t>Whitaker J</t>
  </si>
  <si>
    <t>Rowatt B.</t>
  </si>
  <si>
    <t>Dunn R</t>
  </si>
  <si>
    <t>Drury B</t>
  </si>
  <si>
    <t>Fordham B</t>
  </si>
  <si>
    <t>Metcalfe R</t>
  </si>
  <si>
    <t>Peel S</t>
  </si>
  <si>
    <t>DRAW TOTAL</t>
  </si>
  <si>
    <t>D</t>
  </si>
  <si>
    <t>Collins J</t>
  </si>
  <si>
    <t>POSTPONED/ MISSING</t>
  </si>
  <si>
    <t>% PTS SCORED @ HOME</t>
  </si>
  <si>
    <t>Barker S</t>
  </si>
  <si>
    <t>SNOOKER</t>
  </si>
  <si>
    <t>BILLIARDS</t>
  </si>
  <si>
    <t>LEAGUE</t>
  </si>
  <si>
    <t>TEAM KNOCK-OUT ?</t>
  </si>
  <si>
    <t>KO RD 1</t>
  </si>
  <si>
    <t>MID-SEASON BREAK</t>
  </si>
  <si>
    <t>KO RD 2</t>
  </si>
  <si>
    <t>KO QF/SF BILLIARDS &amp; SNOOKER</t>
  </si>
  <si>
    <t>KO FINAL BILLIARDS &amp; SNOOKER</t>
  </si>
  <si>
    <r>
      <t>LEAGUE</t>
    </r>
    <r>
      <rPr>
        <b/>
        <sz val="10"/>
        <rFont val="Arial"/>
        <family val="2"/>
      </rPr>
      <t xml:space="preserve"> (KO RD 1 THU 8/12)</t>
    </r>
  </si>
  <si>
    <r>
      <t>LEAGUE</t>
    </r>
    <r>
      <rPr>
        <b/>
        <sz val="10"/>
        <rFont val="Arial"/>
        <family val="2"/>
      </rPr>
      <t xml:space="preserve"> (KO RD 1 THU 09/2)</t>
    </r>
  </si>
  <si>
    <r>
      <t>LEAGUE</t>
    </r>
    <r>
      <rPr>
        <b/>
        <sz val="10"/>
        <rFont val="Arial"/>
        <family val="2"/>
      </rPr>
      <t xml:space="preserve"> </t>
    </r>
  </si>
  <si>
    <t>Wed. 7 September 2011</t>
  </si>
  <si>
    <t>Wed. 14 September</t>
  </si>
  <si>
    <t>Wed. 28 September</t>
  </si>
  <si>
    <t>Wed. 21 September</t>
  </si>
  <si>
    <t>Wed. 5 October</t>
  </si>
  <si>
    <t>Wed. 12 October</t>
  </si>
  <si>
    <t>Wed. 19 October</t>
  </si>
  <si>
    <t>Wed. 26 October</t>
  </si>
  <si>
    <t>Wed. 2 November</t>
  </si>
  <si>
    <t>Wed. 9 November</t>
  </si>
  <si>
    <t>Wed. 16 November</t>
  </si>
  <si>
    <t>Wed. 23 November</t>
  </si>
  <si>
    <t>Wed. 30 November</t>
  </si>
  <si>
    <t>Wed. 14 December</t>
  </si>
  <si>
    <t>Wed. 21 December</t>
  </si>
  <si>
    <t>Wed. 4 January 2012</t>
  </si>
  <si>
    <t>Wed. 18 January</t>
  </si>
  <si>
    <t>Wed. 25 January</t>
  </si>
  <si>
    <t>Wed. 1 February</t>
  </si>
  <si>
    <t>Wed. 15 February</t>
  </si>
  <si>
    <t>Wed. 22 February</t>
  </si>
  <si>
    <t>Wed. 29 February</t>
  </si>
  <si>
    <t>Wed. 21 March</t>
  </si>
  <si>
    <t>Wed. 14 March</t>
  </si>
  <si>
    <t>Wed. 7 March</t>
  </si>
  <si>
    <t xml:space="preserve">Wed. 11 January </t>
  </si>
  <si>
    <t>Markington &amp; District Billiard League 2011-12</t>
  </si>
  <si>
    <t>All the 2011-12 Match Results</t>
  </si>
  <si>
    <t>Markington &amp; District Billiard League Fixtures 2011-12</t>
  </si>
  <si>
    <t>Wed. 7 December 2011 - Individual Knock-out First round.</t>
  </si>
  <si>
    <t>Wed. 8 February 2012 - Individual Knock-out Second round.</t>
  </si>
  <si>
    <t>Wed. 4 April 2012 - Individual Quarter Final/Semi-Final</t>
  </si>
  <si>
    <t>Wed. 11 April 2012 - Individual Knock-out Final - Ripley Star Club</t>
  </si>
  <si>
    <t>AGM TUE. 1 MAY</t>
  </si>
  <si>
    <t>Tue. 1 May 2012 - AGM &amp; Presentations - Ripley Star Club</t>
  </si>
  <si>
    <t>Final League Positions 2002-2011</t>
  </si>
  <si>
    <t>MARKINGTON &amp; DISTRICT BILLIARDS LEAGUE 2011-12</t>
  </si>
  <si>
    <t>INDIVIDUAL HANDICAPS</t>
  </si>
  <si>
    <t>HANDICAPS *GENERALLY* WORKED OUT ON  1:1 BASIS -IE. PLAYER WINNING 6 MORE GAMES</t>
  </si>
  <si>
    <t>THAN LOST, THEN HANDICAP REDUCED BY 6 POINTS WITH FIGURE ROUNDED UP/DOWN TO NEAREST 5,</t>
  </si>
  <si>
    <t xml:space="preserve">THOUGH EVERY PLAYERS RECORD HAS BEEN LOOKED AT INDIVIDUALLY  </t>
  </si>
  <si>
    <t xml:space="preserve">PROPOSED MINIMUM HANDICAP -50; UPPER LIMIT +75 </t>
  </si>
  <si>
    <t>TO BE REVIEWED AT HALF-WAY STAGE, ALONG WITH EXISTING PLAYERS WHERE NECESSARY</t>
  </si>
  <si>
    <t>11-12 works out</t>
  </si>
  <si>
    <t>10-11/11-12 Difference</t>
  </si>
  <si>
    <t xml:space="preserve">09-10 
Hcp </t>
  </si>
  <si>
    <t>11-12
Hcp</t>
  </si>
  <si>
    <t>CHANGE</t>
  </si>
  <si>
    <t xml:space="preserve">Ripley B </t>
  </si>
  <si>
    <t>Home and Away Sequence 2011-12</t>
  </si>
  <si>
    <t>P. Downey 48</t>
  </si>
  <si>
    <t>McFarlane D</t>
  </si>
  <si>
    <t>Pilkington D</t>
  </si>
  <si>
    <t>N. Dobson 53</t>
  </si>
  <si>
    <t>L. Chandler 57</t>
  </si>
  <si>
    <t>A. Pullan 53</t>
  </si>
  <si>
    <t>http://www.markingtonleague.co.uk/index.html</t>
  </si>
  <si>
    <t>Buggy T</t>
  </si>
  <si>
    <t>G. Collett 33</t>
  </si>
  <si>
    <t>J. Thomas 16</t>
  </si>
  <si>
    <t>Brownlee A</t>
  </si>
  <si>
    <t>A. Pullan 44</t>
  </si>
  <si>
    <t>M. Tattersall 57</t>
  </si>
  <si>
    <t>UNLESS OTHERWISE AGREED IN ADVANCE, NEW PLAYERS TO PLAY OFF +30</t>
  </si>
  <si>
    <t>G. Blackburn 32</t>
  </si>
  <si>
    <t>Clifton A</t>
  </si>
  <si>
    <t>J. Cowan / G. Collett 30</t>
  </si>
  <si>
    <t>Last Season's Final Position in grey</t>
  </si>
  <si>
    <t>M. Tattersall 44</t>
  </si>
  <si>
    <t>H/WAY</t>
  </si>
  <si>
    <t>L. Chandler 51</t>
  </si>
  <si>
    <t>N. Dobson 61</t>
  </si>
  <si>
    <t>J. Cowan 31</t>
  </si>
  <si>
    <t>Middlesmoor - Match 2</t>
  </si>
  <si>
    <t>L. Chandler 45</t>
  </si>
  <si>
    <t>checked 26 Jan 2012</t>
  </si>
  <si>
    <t>J. Atkinsons Snr 31</t>
  </si>
  <si>
    <t>Bowdin J</t>
  </si>
  <si>
    <t>results to date checked 24 Jan 2012</t>
  </si>
  <si>
    <t>S. Blackburn 52</t>
  </si>
  <si>
    <t>None Recorded</t>
  </si>
  <si>
    <t>N. Dobson 51</t>
  </si>
  <si>
    <t>N. Dobson 42</t>
  </si>
  <si>
    <t>J. Bowdin 30</t>
  </si>
  <si>
    <t>results to date checked 04 Mar 2012</t>
  </si>
  <si>
    <t>S. Blackburn 49</t>
  </si>
  <si>
    <t>Final League Table as at 25-03-12</t>
  </si>
  <si>
    <t>P. Downey 45</t>
  </si>
  <si>
    <t>NONE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</si>
</sst>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[$€-2]\ #,##0.00_);[Red]\([$€-2]\ #,##0.00\)"/>
    <numFmt numFmtId="169" formatCode="d/mmm"/>
    <numFmt numFmtId="170" formatCode="d\-mmm"/>
    <numFmt numFmtId="171" formatCode="0;[Red]0"/>
    <numFmt numFmtId="172" formatCode="0.0"/>
    <numFmt numFmtId="173" formatCode="mmm\-yyyy"/>
    <numFmt numFmtId="174" formatCode="[$-809]dd\ mmmm\ yyyy"/>
    <numFmt numFmtId="175" formatCode="dd/mm/yyyy;@"/>
  </numFmts>
  <fonts count="7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3.5"/>
      <color indexed="23"/>
      <name val="Verdana"/>
      <family val="2"/>
    </font>
    <font>
      <sz val="12"/>
      <color indexed="1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b/>
      <sz val="14"/>
      <color indexed="17"/>
      <name val="Verdana"/>
      <family val="2"/>
    </font>
    <font>
      <sz val="14"/>
      <name val="Arial"/>
      <family val="0"/>
    </font>
    <font>
      <b/>
      <sz val="14"/>
      <color indexed="10"/>
      <name val="Verdana"/>
      <family val="2"/>
    </font>
    <font>
      <sz val="12"/>
      <name val="Arial"/>
      <family val="2"/>
    </font>
    <font>
      <sz val="16"/>
      <name val="Arial"/>
      <family val="0"/>
    </font>
    <font>
      <b/>
      <u val="single"/>
      <sz val="14"/>
      <color indexed="12"/>
      <name val="Arial"/>
      <family val="2"/>
    </font>
    <font>
      <b/>
      <sz val="10"/>
      <color indexed="17"/>
      <name val="Verdana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u val="single"/>
      <sz val="12"/>
      <color indexed="23"/>
      <name val="Arial"/>
      <family val="2"/>
    </font>
    <font>
      <b/>
      <u val="single"/>
      <sz val="14"/>
      <name val="Arial"/>
      <family val="2"/>
    </font>
    <font>
      <b/>
      <sz val="9"/>
      <name val="Verdana"/>
      <family val="2"/>
    </font>
    <font>
      <b/>
      <sz val="10"/>
      <color indexed="22"/>
      <name val="Verdana"/>
      <family val="2"/>
    </font>
    <font>
      <b/>
      <u val="single"/>
      <sz val="13.5"/>
      <color indexed="63"/>
      <name val="Verdana"/>
      <family val="2"/>
    </font>
    <font>
      <b/>
      <sz val="10"/>
      <color indexed="63"/>
      <name val="Verdana"/>
      <family val="2"/>
    </font>
    <font>
      <b/>
      <u val="single"/>
      <sz val="10"/>
      <color indexed="22"/>
      <name val="Verdana"/>
      <family val="2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u val="single"/>
      <sz val="12"/>
      <name val="Verdana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14"/>
      <color indexed="23"/>
      <name val="Arial"/>
      <family val="2"/>
    </font>
    <font>
      <sz val="18"/>
      <name val="Arial"/>
      <family val="2"/>
    </font>
    <font>
      <b/>
      <sz val="8"/>
      <name val="Verdana"/>
      <family val="2"/>
    </font>
    <font>
      <sz val="8"/>
      <name val="Arial"/>
      <family val="0"/>
    </font>
    <font>
      <b/>
      <sz val="16"/>
      <color indexed="17"/>
      <name val="Arial"/>
      <family val="2"/>
    </font>
    <font>
      <b/>
      <sz val="18"/>
      <color indexed="17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32"/>
      <color indexed="23"/>
      <name val="Arial"/>
      <family val="2"/>
    </font>
    <font>
      <sz val="32"/>
      <name val="Arial"/>
      <family val="0"/>
    </font>
    <font>
      <b/>
      <sz val="32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22"/>
      <name val="Arial"/>
      <family val="2"/>
    </font>
    <font>
      <b/>
      <sz val="20"/>
      <color indexed="23"/>
      <name val="Arial"/>
      <family val="2"/>
    </font>
    <font>
      <b/>
      <sz val="22"/>
      <name val="Arial"/>
      <family val="2"/>
    </font>
    <font>
      <b/>
      <sz val="20"/>
      <color indexed="17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23"/>
      <name val="Verdan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2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0" fontId="11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2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45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45"/>
    </xf>
    <xf numFmtId="0" fontId="5" fillId="3" borderId="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0" fillId="2" borderId="1" xfId="0" applyFont="1" applyFill="1" applyBorder="1" applyAlignment="1">
      <alignment horizontal="center"/>
    </xf>
    <xf numFmtId="0" fontId="27" fillId="0" borderId="0" xfId="2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6" fontId="5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16" fontId="37" fillId="0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textRotation="90"/>
    </xf>
    <xf numFmtId="1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45"/>
    </xf>
    <xf numFmtId="0" fontId="1" fillId="0" borderId="0" xfId="0" applyFont="1" applyFill="1" applyBorder="1" applyAlignment="1">
      <alignment textRotation="45"/>
    </xf>
    <xf numFmtId="0" fontId="4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1" fontId="39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5" fillId="6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1" fontId="31" fillId="0" borderId="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167" fontId="30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5" fillId="5" borderId="12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5" fillId="3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" fontId="46" fillId="0" borderId="0" xfId="0" applyNumberFormat="1" applyFont="1" applyAlignment="1">
      <alignment horizontal="center" textRotation="90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40" fillId="0" borderId="13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3" fillId="2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3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left" wrapText="1"/>
    </xf>
    <xf numFmtId="0" fontId="30" fillId="2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1" fontId="5" fillId="3" borderId="0" xfId="0" applyNumberFormat="1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6" fillId="8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45" fillId="8" borderId="0" xfId="0" applyFont="1" applyFill="1" applyAlignment="1">
      <alignment/>
    </xf>
    <xf numFmtId="1" fontId="6" fillId="8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167" fontId="59" fillId="0" borderId="13" xfId="0" applyNumberFormat="1" applyFont="1" applyFill="1" applyBorder="1" applyAlignment="1">
      <alignment/>
    </xf>
    <xf numFmtId="167" fontId="55" fillId="0" borderId="13" xfId="0" applyNumberFormat="1" applyFont="1" applyFill="1" applyBorder="1" applyAlignment="1">
      <alignment/>
    </xf>
    <xf numFmtId="167" fontId="60" fillId="0" borderId="13" xfId="0" applyNumberFormat="1" applyFont="1" applyFill="1" applyBorder="1" applyAlignment="1">
      <alignment horizontal="center" wrapText="1"/>
    </xf>
    <xf numFmtId="167" fontId="60" fillId="9" borderId="13" xfId="0" applyNumberFormat="1" applyFont="1" applyFill="1" applyBorder="1" applyAlignment="1">
      <alignment horizontal="center" wrapText="1"/>
    </xf>
    <xf numFmtId="167" fontId="60" fillId="0" borderId="13" xfId="0" applyNumberFormat="1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167" fontId="49" fillId="8" borderId="13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38" fillId="9" borderId="0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0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9" borderId="13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9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0" xfId="0" applyFont="1" applyBorder="1" applyAlignment="1">
      <alignment/>
    </xf>
    <xf numFmtId="0" fontId="23" fillId="9" borderId="0" xfId="0" applyFont="1" applyFill="1" applyBorder="1" applyAlignment="1">
      <alignment/>
    </xf>
    <xf numFmtId="0" fontId="26" fillId="0" borderId="0" xfId="0" applyFont="1" applyAlignment="1">
      <alignment/>
    </xf>
    <xf numFmtId="0" fontId="51" fillId="0" borderId="16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6" fillId="8" borderId="13" xfId="0" applyFont="1" applyFill="1" applyBorder="1" applyAlignment="1">
      <alignment horizontal="center"/>
    </xf>
    <xf numFmtId="0" fontId="55" fillId="2" borderId="13" xfId="0" applyFont="1" applyFill="1" applyBorder="1" applyAlignment="1">
      <alignment/>
    </xf>
    <xf numFmtId="0" fontId="55" fillId="2" borderId="0" xfId="0" applyFont="1" applyFill="1" applyBorder="1" applyAlignment="1">
      <alignment/>
    </xf>
    <xf numFmtId="16" fontId="38" fillId="0" borderId="13" xfId="0" applyNumberFormat="1" applyFont="1" applyBorder="1" applyAlignment="1">
      <alignment horizontal="center" textRotation="90"/>
    </xf>
    <xf numFmtId="1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16" fontId="38" fillId="0" borderId="13" xfId="0" applyNumberFormat="1" applyFont="1" applyBorder="1" applyAlignment="1">
      <alignment horizontal="center" textRotation="90"/>
    </xf>
    <xf numFmtId="0" fontId="38" fillId="0" borderId="0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1" fontId="50" fillId="3" borderId="0" xfId="0" applyNumberFormat="1" applyFont="1" applyFill="1" applyBorder="1" applyAlignment="1">
      <alignment/>
    </xf>
    <xf numFmtId="1" fontId="51" fillId="3" borderId="0" xfId="0" applyNumberFormat="1" applyFont="1" applyFill="1" applyBorder="1" applyAlignment="1">
      <alignment/>
    </xf>
    <xf numFmtId="1" fontId="52" fillId="3" borderId="0" xfId="0" applyNumberFormat="1" applyFont="1" applyFill="1" applyBorder="1" applyAlignment="1">
      <alignment/>
    </xf>
    <xf numFmtId="1" fontId="61" fillId="3" borderId="0" xfId="0" applyNumberFormat="1" applyFont="1" applyFill="1" applyBorder="1" applyAlignment="1">
      <alignment/>
    </xf>
    <xf numFmtId="1" fontId="50" fillId="3" borderId="0" xfId="0" applyNumberFormat="1" applyFont="1" applyFill="1" applyBorder="1" applyAlignment="1">
      <alignment horizontal="left"/>
    </xf>
    <xf numFmtId="0" fontId="53" fillId="3" borderId="0" xfId="0" applyFont="1" applyFill="1" applyBorder="1" applyAlignment="1">
      <alignment/>
    </xf>
    <xf numFmtId="0" fontId="55" fillId="3" borderId="0" xfId="0" applyFont="1" applyFill="1" applyBorder="1" applyAlignment="1">
      <alignment/>
    </xf>
    <xf numFmtId="1" fontId="55" fillId="3" borderId="0" xfId="0" applyNumberFormat="1" applyFont="1" applyFill="1" applyBorder="1" applyAlignment="1">
      <alignment/>
    </xf>
    <xf numFmtId="0" fontId="61" fillId="3" borderId="0" xfId="0" applyFont="1" applyFill="1" applyBorder="1" applyAlignment="1">
      <alignment/>
    </xf>
    <xf numFmtId="0" fontId="56" fillId="3" borderId="0" xfId="0" applyFont="1" applyFill="1" applyAlignment="1">
      <alignment/>
    </xf>
    <xf numFmtId="0" fontId="62" fillId="3" borderId="0" xfId="0" applyFont="1" applyFill="1" applyAlignment="1">
      <alignment/>
    </xf>
    <xf numFmtId="1" fontId="56" fillId="3" borderId="0" xfId="0" applyNumberFormat="1" applyFont="1" applyFill="1" applyBorder="1" applyAlignment="1">
      <alignment/>
    </xf>
    <xf numFmtId="1" fontId="55" fillId="3" borderId="0" xfId="0" applyNumberFormat="1" applyFont="1" applyFill="1" applyBorder="1" applyAlignment="1">
      <alignment/>
    </xf>
    <xf numFmtId="0" fontId="56" fillId="3" borderId="0" xfId="0" applyFont="1" applyFill="1" applyBorder="1" applyAlignment="1">
      <alignment/>
    </xf>
    <xf numFmtId="0" fontId="55" fillId="3" borderId="0" xfId="0" applyFont="1" applyFill="1" applyAlignment="1">
      <alignment/>
    </xf>
    <xf numFmtId="0" fontId="55" fillId="3" borderId="0" xfId="0" applyFont="1" applyFill="1" applyAlignment="1">
      <alignment horizontal="center"/>
    </xf>
    <xf numFmtId="1" fontId="57" fillId="3" borderId="0" xfId="0" applyNumberFormat="1" applyFont="1" applyFill="1" applyBorder="1" applyAlignment="1">
      <alignment/>
    </xf>
    <xf numFmtId="1" fontId="58" fillId="3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0" fontId="55" fillId="3" borderId="0" xfId="0" applyFont="1" applyFill="1" applyBorder="1" applyAlignment="1">
      <alignment/>
    </xf>
    <xf numFmtId="1" fontId="61" fillId="3" borderId="0" xfId="0" applyNumberFormat="1" applyFont="1" applyFill="1" applyBorder="1" applyAlignment="1">
      <alignment horizontal="center"/>
    </xf>
    <xf numFmtId="167" fontId="63" fillId="3" borderId="13" xfId="0" applyNumberFormat="1" applyFont="1" applyFill="1" applyBorder="1" applyAlignment="1">
      <alignment horizontal="center" wrapText="1"/>
    </xf>
    <xf numFmtId="0" fontId="61" fillId="3" borderId="0" xfId="0" applyFont="1" applyFill="1" applyBorder="1" applyAlignment="1">
      <alignment horizontal="center"/>
    </xf>
    <xf numFmtId="0" fontId="61" fillId="3" borderId="13" xfId="0" applyFont="1" applyFill="1" applyBorder="1" applyAlignment="1">
      <alignment horizontal="center"/>
    </xf>
    <xf numFmtId="0" fontId="61" fillId="3" borderId="0" xfId="0" applyFont="1" applyFill="1" applyAlignment="1">
      <alignment horizontal="center"/>
    </xf>
    <xf numFmtId="0" fontId="38" fillId="0" borderId="16" xfId="0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16" fontId="38" fillId="0" borderId="17" xfId="0" applyNumberFormat="1" applyFont="1" applyBorder="1" applyAlignment="1">
      <alignment horizontal="center" textRotation="90"/>
    </xf>
    <xf numFmtId="0" fontId="38" fillId="0" borderId="17" xfId="0" applyFont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172" fontId="44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Alignment="1">
      <alignment/>
    </xf>
    <xf numFmtId="0" fontId="68" fillId="0" borderId="0" xfId="0" applyFont="1" applyFill="1" applyBorder="1" applyAlignment="1">
      <alignment horizontal="center" wrapText="1"/>
    </xf>
    <xf numFmtId="15" fontId="1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27" fillId="0" borderId="0" xfId="20" applyFont="1" applyFill="1" applyBorder="1" applyAlignment="1">
      <alignment/>
    </xf>
    <xf numFmtId="0" fontId="6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textRotation="90" wrapText="1"/>
    </xf>
    <xf numFmtId="0" fontId="25" fillId="0" borderId="20" xfId="0" applyFont="1" applyBorder="1" applyAlignment="1">
      <alignment horizontal="center" textRotation="90" wrapText="1"/>
    </xf>
    <xf numFmtId="0" fontId="20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2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5" fillId="3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showGridLines="0" view="pageBreakPreview" zoomScale="85" zoomScaleNormal="85" zoomScaleSheetLayoutView="85" workbookViewId="0" topLeftCell="A142">
      <selection activeCell="H162" sqref="H162"/>
    </sheetView>
  </sheetViews>
  <sheetFormatPr defaultColWidth="9.140625" defaultRowHeight="19.5" customHeight="1" zeroHeight="1"/>
  <cols>
    <col min="1" max="1" width="15.7109375" style="8" customWidth="1"/>
    <col min="2" max="3" width="5.7109375" style="8" customWidth="1"/>
    <col min="4" max="4" width="15.7109375" style="8" customWidth="1"/>
    <col min="5" max="5" width="9.00390625" style="8" customWidth="1"/>
    <col min="6" max="6" width="15.7109375" style="8" customWidth="1"/>
    <col min="7" max="8" width="5.7109375" style="8" customWidth="1"/>
    <col min="9" max="9" width="15.7109375" style="8" customWidth="1"/>
    <col min="10" max="10" width="15.8515625" style="8" hidden="1" customWidth="1"/>
    <col min="11" max="11" width="9.140625" style="15" hidden="1" customWidth="1"/>
    <col min="12" max="12" width="12.140625" style="15" hidden="1" customWidth="1"/>
    <col min="13" max="14" width="12.00390625" style="15" hidden="1" customWidth="1"/>
    <col min="15" max="15" width="9.140625" style="15" hidden="1" customWidth="1"/>
    <col min="16" max="16" width="11.140625" style="15" hidden="1" customWidth="1"/>
    <col min="17" max="25" width="9.140625" style="15" hidden="1" customWidth="1"/>
    <col min="26" max="28" width="7.140625" style="8" hidden="1" customWidth="1"/>
    <col min="29" max="29" width="18.421875" style="2" hidden="1" customWidth="1"/>
    <col min="30" max="30" width="8.28125" style="8" hidden="1" customWidth="1"/>
    <col min="31" max="31" width="8.28125" style="2" hidden="1" customWidth="1"/>
    <col min="32" max="32" width="8.28125" style="8" hidden="1" customWidth="1"/>
    <col min="33" max="33" width="7.8515625" style="2" hidden="1" customWidth="1"/>
    <col min="34" max="34" width="9.140625" style="6" hidden="1" customWidth="1"/>
    <col min="35" max="35" width="9.140625" style="2" hidden="1" customWidth="1"/>
    <col min="36" max="16384" width="9.140625" style="8" hidden="1" customWidth="1"/>
  </cols>
  <sheetData>
    <row r="1" spans="1:35" ht="19.5" customHeight="1">
      <c r="A1" s="253" t="s">
        <v>230</v>
      </c>
      <c r="B1" s="151"/>
      <c r="C1" s="151"/>
      <c r="D1" s="151"/>
      <c r="E1" s="151"/>
      <c r="F1" s="151"/>
      <c r="G1" s="151"/>
      <c r="H1" s="151"/>
      <c r="I1" s="151"/>
      <c r="AC1" s="83"/>
      <c r="AE1" s="83"/>
      <c r="AG1" s="83"/>
      <c r="AI1" s="83"/>
    </row>
    <row r="2" spans="1:35" ht="19.5" customHeight="1">
      <c r="A2" s="151"/>
      <c r="B2" s="151"/>
      <c r="C2" s="151"/>
      <c r="D2" s="151"/>
      <c r="E2" s="150"/>
      <c r="F2" s="151"/>
      <c r="G2" s="151"/>
      <c r="H2" s="151"/>
      <c r="I2" s="151"/>
      <c r="AC2" s="83"/>
      <c r="AE2" s="83"/>
      <c r="AG2" s="83"/>
      <c r="AI2" s="83"/>
    </row>
    <row r="3" spans="29:35" ht="20.25" customHeight="1">
      <c r="AC3" s="83"/>
      <c r="AE3" s="83"/>
      <c r="AG3" s="83"/>
      <c r="AI3" s="83"/>
    </row>
    <row r="4" spans="1:35" ht="19.5" customHeight="1">
      <c r="A4" s="154" t="s">
        <v>231</v>
      </c>
      <c r="B4" s="153"/>
      <c r="C4" s="153"/>
      <c r="D4" s="153"/>
      <c r="F4" s="153"/>
      <c r="G4" s="153"/>
      <c r="H4" s="153"/>
      <c r="I4" s="153"/>
      <c r="AC4" s="83"/>
      <c r="AE4" s="83"/>
      <c r="AG4" s="83"/>
      <c r="AI4" s="83"/>
    </row>
    <row r="5" spans="1:35" ht="19.5" customHeight="1">
      <c r="A5" s="154" t="s">
        <v>232</v>
      </c>
      <c r="B5" s="153"/>
      <c r="C5" s="153"/>
      <c r="D5" s="153"/>
      <c r="F5" s="153"/>
      <c r="G5" s="153"/>
      <c r="H5" s="153"/>
      <c r="I5" s="153"/>
      <c r="AC5" s="83"/>
      <c r="AE5" s="83"/>
      <c r="AG5" s="83"/>
      <c r="AI5" s="83"/>
    </row>
    <row r="6" spans="1:35" ht="19.5" customHeight="1">
      <c r="A6" s="154" t="s">
        <v>233</v>
      </c>
      <c r="B6" s="153"/>
      <c r="C6" s="153"/>
      <c r="D6" s="153"/>
      <c r="F6" s="153"/>
      <c r="G6" s="153"/>
      <c r="H6" s="153"/>
      <c r="I6" s="153"/>
      <c r="AC6" s="83"/>
      <c r="AE6" s="83"/>
      <c r="AG6" s="83"/>
      <c r="AI6" s="83"/>
    </row>
    <row r="7" spans="1:35" ht="19.5" customHeight="1">
      <c r="A7" s="154" t="s">
        <v>234</v>
      </c>
      <c r="B7" s="153"/>
      <c r="C7" s="153"/>
      <c r="D7" s="153"/>
      <c r="F7" s="153"/>
      <c r="G7" s="153"/>
      <c r="H7" s="153"/>
      <c r="I7" s="153"/>
      <c r="AC7" s="83"/>
      <c r="AE7" s="83"/>
      <c r="AG7" s="83"/>
      <c r="AI7" s="83"/>
    </row>
    <row r="8" spans="1:9" ht="19.5" customHeight="1">
      <c r="A8" s="154" t="s">
        <v>236</v>
      </c>
      <c r="B8" s="153"/>
      <c r="C8" s="153"/>
      <c r="D8" s="153"/>
      <c r="F8" s="153"/>
      <c r="G8" s="153"/>
      <c r="H8" s="153"/>
      <c r="I8" s="153"/>
    </row>
    <row r="9" spans="1:5" ht="19.5" customHeight="1">
      <c r="A9" s="152"/>
      <c r="D9" s="40"/>
      <c r="E9" s="7"/>
    </row>
    <row r="10" spans="1:9" ht="25.5" customHeight="1">
      <c r="A10" s="32" t="s">
        <v>42</v>
      </c>
      <c r="B10" s="32"/>
      <c r="D10" s="292" t="s">
        <v>258</v>
      </c>
      <c r="E10" s="293"/>
      <c r="F10" s="293"/>
      <c r="G10" s="293"/>
      <c r="H10" s="293"/>
      <c r="I10" s="293"/>
    </row>
    <row r="11" spans="1:9" ht="19.5" customHeight="1">
      <c r="A11" s="32"/>
      <c r="B11" s="32"/>
      <c r="D11" s="58"/>
      <c r="E11" s="82"/>
      <c r="F11" s="82"/>
      <c r="G11" s="82"/>
      <c r="H11" s="82"/>
      <c r="I11" s="82"/>
    </row>
    <row r="12" spans="1:35" s="59" customFormat="1" ht="19.5" customHeight="1">
      <c r="A12" s="162" t="s">
        <v>47</v>
      </c>
      <c r="B12" s="162"/>
      <c r="C12" s="162"/>
      <c r="D12" s="162"/>
      <c r="E12" s="162"/>
      <c r="F12" s="162"/>
      <c r="AC12" s="84"/>
      <c r="AE12" s="84"/>
      <c r="AG12" s="84"/>
      <c r="AI12" s="84"/>
    </row>
    <row r="13" ht="19.5" customHeight="1">
      <c r="A13" s="17"/>
    </row>
    <row r="14" spans="1:9" ht="19.5" customHeight="1">
      <c r="A14" s="290" t="s">
        <v>202</v>
      </c>
      <c r="B14" s="290"/>
      <c r="C14" s="290"/>
      <c r="D14" s="290"/>
      <c r="E14" s="10"/>
      <c r="F14" s="290" t="s">
        <v>203</v>
      </c>
      <c r="G14" s="290"/>
      <c r="H14" s="290"/>
      <c r="I14" s="290"/>
    </row>
    <row r="15" spans="1:9" ht="19.5" customHeight="1">
      <c r="A15" s="159" t="s">
        <v>2</v>
      </c>
      <c r="B15" s="160">
        <v>2</v>
      </c>
      <c r="C15" s="160">
        <v>3</v>
      </c>
      <c r="D15" s="161" t="s">
        <v>7</v>
      </c>
      <c r="E15" s="18"/>
      <c r="F15" s="159" t="s">
        <v>55</v>
      </c>
      <c r="G15" s="160">
        <v>4</v>
      </c>
      <c r="H15" s="160">
        <v>1</v>
      </c>
      <c r="I15" s="161" t="s">
        <v>3</v>
      </c>
    </row>
    <row r="16" spans="1:9" ht="19.5" customHeight="1">
      <c r="A16" s="159" t="s">
        <v>44</v>
      </c>
      <c r="B16" s="160">
        <v>1</v>
      </c>
      <c r="C16" s="160">
        <v>4</v>
      </c>
      <c r="D16" s="161" t="s">
        <v>3</v>
      </c>
      <c r="E16" s="18"/>
      <c r="F16" s="159" t="s">
        <v>2</v>
      </c>
      <c r="G16" s="160">
        <v>4</v>
      </c>
      <c r="H16" s="160">
        <v>1</v>
      </c>
      <c r="I16" s="161" t="s">
        <v>44</v>
      </c>
    </row>
    <row r="17" spans="1:9" ht="19.5" customHeight="1">
      <c r="A17" s="159" t="s">
        <v>6</v>
      </c>
      <c r="B17" s="160">
        <v>1</v>
      </c>
      <c r="C17" s="160">
        <v>4</v>
      </c>
      <c r="D17" s="161" t="s">
        <v>53</v>
      </c>
      <c r="E17" s="18"/>
      <c r="F17" s="159" t="s">
        <v>43</v>
      </c>
      <c r="G17" s="160">
        <v>4</v>
      </c>
      <c r="H17" s="160">
        <v>1</v>
      </c>
      <c r="I17" s="161" t="s">
        <v>5</v>
      </c>
    </row>
    <row r="18" spans="1:9" ht="19.5" customHeight="1">
      <c r="A18" s="159" t="s">
        <v>54</v>
      </c>
      <c r="B18" s="160">
        <v>3</v>
      </c>
      <c r="C18" s="160">
        <v>2</v>
      </c>
      <c r="D18" s="161" t="s">
        <v>43</v>
      </c>
      <c r="E18" s="18"/>
      <c r="F18" s="159" t="s">
        <v>6</v>
      </c>
      <c r="G18" s="160">
        <v>1</v>
      </c>
      <c r="H18" s="160">
        <v>4</v>
      </c>
      <c r="I18" s="161" t="s">
        <v>1</v>
      </c>
    </row>
    <row r="19" spans="1:9" ht="19.5" customHeight="1">
      <c r="A19" s="159" t="s">
        <v>5</v>
      </c>
      <c r="B19" s="160">
        <v>2</v>
      </c>
      <c r="C19" s="160">
        <v>3</v>
      </c>
      <c r="D19" s="161" t="s">
        <v>9</v>
      </c>
      <c r="E19" s="18"/>
      <c r="F19" s="159" t="s">
        <v>54</v>
      </c>
      <c r="G19" s="160">
        <v>1</v>
      </c>
      <c r="H19" s="160">
        <v>4</v>
      </c>
      <c r="I19" s="161" t="s">
        <v>53</v>
      </c>
    </row>
    <row r="20" spans="1:9" ht="19.5" customHeight="1">
      <c r="A20" s="159" t="s">
        <v>10</v>
      </c>
      <c r="B20" s="160">
        <v>4</v>
      </c>
      <c r="C20" s="160">
        <v>1</v>
      </c>
      <c r="D20" s="161" t="s">
        <v>55</v>
      </c>
      <c r="E20" s="18"/>
      <c r="F20" s="159" t="s">
        <v>7</v>
      </c>
      <c r="G20" s="160">
        <v>4</v>
      </c>
      <c r="H20" s="160">
        <v>1</v>
      </c>
      <c r="I20" s="161" t="s">
        <v>8</v>
      </c>
    </row>
    <row r="21" spans="1:9" ht="19.5" customHeight="1">
      <c r="A21" s="159" t="s">
        <v>8</v>
      </c>
      <c r="B21" s="160">
        <v>2</v>
      </c>
      <c r="C21" s="160">
        <v>3</v>
      </c>
      <c r="D21" s="161" t="s">
        <v>1</v>
      </c>
      <c r="E21" s="18"/>
      <c r="F21" s="159" t="s">
        <v>9</v>
      </c>
      <c r="G21" s="160">
        <v>1</v>
      </c>
      <c r="H21" s="160">
        <v>4</v>
      </c>
      <c r="I21" s="161" t="s">
        <v>10</v>
      </c>
    </row>
    <row r="22" spans="1:9" ht="24.75" customHeight="1">
      <c r="A22" s="147" t="s">
        <v>11</v>
      </c>
      <c r="B22" s="291" t="s">
        <v>252</v>
      </c>
      <c r="C22" s="291"/>
      <c r="D22" s="291"/>
      <c r="E22" s="19"/>
      <c r="F22" s="147" t="s">
        <v>11</v>
      </c>
      <c r="G22" s="291" t="s">
        <v>282</v>
      </c>
      <c r="H22" s="291"/>
      <c r="I22" s="291"/>
    </row>
    <row r="23" spans="1:9" ht="19.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9.5" customHeight="1">
      <c r="A26" s="290" t="s">
        <v>205</v>
      </c>
      <c r="B26" s="290"/>
      <c r="C26" s="290"/>
      <c r="D26" s="290"/>
      <c r="E26" s="10"/>
      <c r="F26" s="290" t="s">
        <v>204</v>
      </c>
      <c r="G26" s="290"/>
      <c r="H26" s="290"/>
      <c r="I26" s="290"/>
    </row>
    <row r="27" spans="1:9" ht="19.5" customHeight="1">
      <c r="A27" s="159" t="s">
        <v>55</v>
      </c>
      <c r="B27" s="160">
        <v>0</v>
      </c>
      <c r="C27" s="160">
        <v>5</v>
      </c>
      <c r="D27" s="161" t="s">
        <v>2</v>
      </c>
      <c r="E27" s="18"/>
      <c r="F27" s="159" t="s">
        <v>2</v>
      </c>
      <c r="G27" s="160">
        <v>5</v>
      </c>
      <c r="H27" s="160">
        <v>0</v>
      </c>
      <c r="I27" s="161" t="s">
        <v>3</v>
      </c>
    </row>
    <row r="28" spans="1:9" ht="19.5" customHeight="1">
      <c r="A28" s="159" t="s">
        <v>43</v>
      </c>
      <c r="B28" s="160">
        <v>4</v>
      </c>
      <c r="C28" s="160">
        <v>1</v>
      </c>
      <c r="D28" s="161" t="s">
        <v>9</v>
      </c>
      <c r="E28" s="18"/>
      <c r="F28" s="159" t="s">
        <v>44</v>
      </c>
      <c r="G28" s="160">
        <v>1</v>
      </c>
      <c r="H28" s="160">
        <v>4</v>
      </c>
      <c r="I28" s="161" t="s">
        <v>54</v>
      </c>
    </row>
    <row r="29" spans="1:9" ht="19.5" customHeight="1">
      <c r="A29" s="159" t="s">
        <v>53</v>
      </c>
      <c r="B29" s="160">
        <v>3</v>
      </c>
      <c r="C29" s="160">
        <v>2</v>
      </c>
      <c r="D29" s="161" t="s">
        <v>45</v>
      </c>
      <c r="E29" s="18"/>
      <c r="F29" s="159" t="s">
        <v>53</v>
      </c>
      <c r="G29" s="160">
        <v>4</v>
      </c>
      <c r="H29" s="160">
        <v>1</v>
      </c>
      <c r="I29" s="161" t="s">
        <v>43</v>
      </c>
    </row>
    <row r="30" spans="1:9" ht="19.5" customHeight="1">
      <c r="A30" s="159" t="s">
        <v>3</v>
      </c>
      <c r="B30" s="160">
        <v>1</v>
      </c>
      <c r="C30" s="160">
        <v>4</v>
      </c>
      <c r="D30" s="161" t="s">
        <v>54</v>
      </c>
      <c r="E30" s="18"/>
      <c r="F30" s="159" t="s">
        <v>5</v>
      </c>
      <c r="G30" s="160">
        <v>2</v>
      </c>
      <c r="H30" s="160">
        <v>3</v>
      </c>
      <c r="I30" s="161" t="s">
        <v>6</v>
      </c>
    </row>
    <row r="31" spans="1:9" ht="19.5" customHeight="1">
      <c r="A31" s="159" t="s">
        <v>1</v>
      </c>
      <c r="B31" s="160">
        <v>4</v>
      </c>
      <c r="C31" s="160">
        <v>1</v>
      </c>
      <c r="D31" s="161" t="s">
        <v>7</v>
      </c>
      <c r="E31" s="18"/>
      <c r="F31" s="159" t="s">
        <v>1</v>
      </c>
      <c r="G31" s="160">
        <v>4</v>
      </c>
      <c r="H31" s="160">
        <v>1</v>
      </c>
      <c r="I31" s="161" t="s">
        <v>9</v>
      </c>
    </row>
    <row r="32" spans="1:9" ht="19.5" customHeight="1">
      <c r="A32" s="159" t="s">
        <v>10</v>
      </c>
      <c r="B32" s="160">
        <v>5</v>
      </c>
      <c r="C32" s="160">
        <v>0</v>
      </c>
      <c r="D32" s="161" t="s">
        <v>5</v>
      </c>
      <c r="E32" s="18"/>
      <c r="F32" s="159" t="s">
        <v>7</v>
      </c>
      <c r="G32" s="160">
        <v>1</v>
      </c>
      <c r="H32" s="160">
        <v>4</v>
      </c>
      <c r="I32" s="161" t="s">
        <v>55</v>
      </c>
    </row>
    <row r="33" spans="1:9" ht="19.5" customHeight="1">
      <c r="A33" s="159" t="s">
        <v>8</v>
      </c>
      <c r="B33" s="160">
        <v>3</v>
      </c>
      <c r="C33" s="160">
        <v>2</v>
      </c>
      <c r="D33" s="161" t="s">
        <v>6</v>
      </c>
      <c r="E33" s="18"/>
      <c r="F33" s="159" t="s">
        <v>8</v>
      </c>
      <c r="G33" s="160">
        <v>3</v>
      </c>
      <c r="H33" s="160">
        <v>2</v>
      </c>
      <c r="I33" s="161" t="s">
        <v>10</v>
      </c>
    </row>
    <row r="34" spans="1:9" ht="19.5" customHeight="1">
      <c r="A34" s="147" t="s">
        <v>11</v>
      </c>
      <c r="B34" s="291" t="s">
        <v>255</v>
      </c>
      <c r="C34" s="291"/>
      <c r="D34" s="291"/>
      <c r="E34" s="19"/>
      <c r="F34" s="147" t="s">
        <v>11</v>
      </c>
      <c r="G34" s="291" t="s">
        <v>256</v>
      </c>
      <c r="H34" s="291"/>
      <c r="I34" s="291"/>
    </row>
    <row r="35" spans="1:9" ht="19.5" customHeight="1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9.5" customHeight="1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9.5" customHeight="1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9.5" customHeight="1">
      <c r="A38" s="290" t="s">
        <v>206</v>
      </c>
      <c r="B38" s="290"/>
      <c r="C38" s="290"/>
      <c r="D38" s="290"/>
      <c r="E38" s="10"/>
      <c r="F38" s="290" t="s">
        <v>207</v>
      </c>
      <c r="G38" s="290"/>
      <c r="H38" s="290"/>
      <c r="I38" s="290"/>
    </row>
    <row r="39" spans="1:9" ht="19.5" customHeight="1">
      <c r="A39" s="159" t="s">
        <v>55</v>
      </c>
      <c r="B39" s="160">
        <v>3</v>
      </c>
      <c r="C39" s="160">
        <v>2</v>
      </c>
      <c r="D39" s="161" t="s">
        <v>44</v>
      </c>
      <c r="E39" s="18"/>
      <c r="F39" s="159" t="s">
        <v>43</v>
      </c>
      <c r="G39" s="160">
        <v>4</v>
      </c>
      <c r="H39" s="160">
        <v>1</v>
      </c>
      <c r="I39" s="161" t="s">
        <v>55</v>
      </c>
    </row>
    <row r="40" spans="1:9" ht="19.5" customHeight="1">
      <c r="A40" s="159" t="s">
        <v>43</v>
      </c>
      <c r="B40" s="160">
        <v>4</v>
      </c>
      <c r="C40" s="160">
        <v>1</v>
      </c>
      <c r="D40" s="161" t="s">
        <v>1</v>
      </c>
      <c r="E40" s="18"/>
      <c r="F40" s="159" t="s">
        <v>6</v>
      </c>
      <c r="G40" s="160">
        <v>4</v>
      </c>
      <c r="H40" s="160">
        <v>1</v>
      </c>
      <c r="I40" s="161" t="s">
        <v>2</v>
      </c>
    </row>
    <row r="41" spans="1:9" ht="19.5" customHeight="1">
      <c r="A41" s="159" t="s">
        <v>54</v>
      </c>
      <c r="B41" s="160">
        <v>1</v>
      </c>
      <c r="C41" s="160">
        <v>4</v>
      </c>
      <c r="D41" s="161" t="s">
        <v>6</v>
      </c>
      <c r="E41" s="18"/>
      <c r="F41" s="159" t="s">
        <v>54</v>
      </c>
      <c r="G41" s="160">
        <v>3</v>
      </c>
      <c r="H41" s="160">
        <v>2</v>
      </c>
      <c r="I41" s="161" t="s">
        <v>5</v>
      </c>
    </row>
    <row r="42" spans="1:9" ht="19.5" customHeight="1">
      <c r="A42" s="159" t="s">
        <v>5</v>
      </c>
      <c r="B42" s="160">
        <v>0</v>
      </c>
      <c r="C42" s="160">
        <v>5</v>
      </c>
      <c r="D42" s="161" t="s">
        <v>8</v>
      </c>
      <c r="E42" s="18"/>
      <c r="F42" s="159" t="s">
        <v>3</v>
      </c>
      <c r="G42" s="160">
        <v>0</v>
      </c>
      <c r="H42" s="160">
        <v>5</v>
      </c>
      <c r="I42" s="161" t="s">
        <v>10</v>
      </c>
    </row>
    <row r="43" spans="1:9" ht="19.5" customHeight="1">
      <c r="A43" s="159" t="s">
        <v>3</v>
      </c>
      <c r="B43" s="160">
        <v>2</v>
      </c>
      <c r="C43" s="160">
        <v>3</v>
      </c>
      <c r="D43" s="161" t="s">
        <v>53</v>
      </c>
      <c r="E43" s="18"/>
      <c r="F43" s="159" t="s">
        <v>1</v>
      </c>
      <c r="G43" s="160">
        <v>3</v>
      </c>
      <c r="H43" s="160">
        <v>2</v>
      </c>
      <c r="I43" s="161" t="s">
        <v>53</v>
      </c>
    </row>
    <row r="44" spans="1:9" ht="19.5" customHeight="1">
      <c r="A44" s="159" t="s">
        <v>10</v>
      </c>
      <c r="B44" s="160">
        <v>3</v>
      </c>
      <c r="C44" s="160">
        <v>2</v>
      </c>
      <c r="D44" s="161" t="s">
        <v>2</v>
      </c>
      <c r="E44" s="18"/>
      <c r="F44" s="159" t="s">
        <v>7</v>
      </c>
      <c r="G44" s="160">
        <v>2</v>
      </c>
      <c r="H44" s="160">
        <v>3</v>
      </c>
      <c r="I44" s="161" t="s">
        <v>44</v>
      </c>
    </row>
    <row r="45" spans="1:9" ht="19.5" customHeight="1">
      <c r="A45" s="159" t="s">
        <v>9</v>
      </c>
      <c r="B45" s="160">
        <v>3</v>
      </c>
      <c r="C45" s="160">
        <v>2</v>
      </c>
      <c r="D45" s="161" t="s">
        <v>7</v>
      </c>
      <c r="E45" s="18"/>
      <c r="F45" s="159" t="s">
        <v>9</v>
      </c>
      <c r="G45" s="160">
        <v>3</v>
      </c>
      <c r="H45" s="160">
        <v>2</v>
      </c>
      <c r="I45" s="161" t="s">
        <v>8</v>
      </c>
    </row>
    <row r="46" spans="1:9" ht="19.5" customHeight="1">
      <c r="A46" s="147" t="s">
        <v>11</v>
      </c>
      <c r="B46" s="291" t="s">
        <v>257</v>
      </c>
      <c r="C46" s="291"/>
      <c r="D46" s="291"/>
      <c r="E46" s="19"/>
      <c r="F46" s="147" t="s">
        <v>11</v>
      </c>
      <c r="G46" s="291" t="s">
        <v>260</v>
      </c>
      <c r="H46" s="291"/>
      <c r="I46" s="291"/>
    </row>
    <row r="47" spans="1:9" ht="19.5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9.5" customHeight="1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9.5" customHeight="1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9.5" customHeight="1">
      <c r="A50" s="290" t="s">
        <v>208</v>
      </c>
      <c r="B50" s="290"/>
      <c r="C50" s="290"/>
      <c r="D50" s="290"/>
      <c r="E50" s="10"/>
      <c r="F50" s="290" t="s">
        <v>209</v>
      </c>
      <c r="G50" s="290"/>
      <c r="H50" s="290"/>
      <c r="I50" s="290"/>
    </row>
    <row r="51" spans="1:9" ht="19.5" customHeight="1">
      <c r="A51" s="159" t="s">
        <v>55</v>
      </c>
      <c r="B51" s="160">
        <v>5</v>
      </c>
      <c r="C51" s="160">
        <v>0</v>
      </c>
      <c r="D51" s="161" t="s">
        <v>9</v>
      </c>
      <c r="E51" s="18"/>
      <c r="F51" s="159" t="s">
        <v>55</v>
      </c>
      <c r="G51" s="160">
        <v>0</v>
      </c>
      <c r="H51" s="160">
        <v>5</v>
      </c>
      <c r="I51" s="161" t="s">
        <v>53</v>
      </c>
    </row>
    <row r="52" spans="1:9" ht="19.5" customHeight="1">
      <c r="A52" s="159" t="s">
        <v>44</v>
      </c>
      <c r="B52" s="160">
        <v>3</v>
      </c>
      <c r="C52" s="160">
        <v>2</v>
      </c>
      <c r="D52" s="161" t="s">
        <v>1</v>
      </c>
      <c r="E52" s="18"/>
      <c r="F52" s="159" t="s">
        <v>2</v>
      </c>
      <c r="G52" s="160">
        <v>5</v>
      </c>
      <c r="H52" s="160">
        <v>0</v>
      </c>
      <c r="I52" s="161" t="s">
        <v>9</v>
      </c>
    </row>
    <row r="53" spans="1:9" ht="19.5" customHeight="1">
      <c r="A53" s="159" t="s">
        <v>6</v>
      </c>
      <c r="B53" s="160">
        <v>3</v>
      </c>
      <c r="C53" s="160">
        <v>2</v>
      </c>
      <c r="D53" s="161" t="s">
        <v>43</v>
      </c>
      <c r="E53" s="18"/>
      <c r="F53" s="159" t="s">
        <v>44</v>
      </c>
      <c r="G53" s="160">
        <v>1</v>
      </c>
      <c r="H53" s="160">
        <v>4</v>
      </c>
      <c r="I53" s="161" t="s">
        <v>10</v>
      </c>
    </row>
    <row r="54" spans="1:9" ht="19.5" customHeight="1">
      <c r="A54" s="159" t="s">
        <v>53</v>
      </c>
      <c r="B54" s="160">
        <v>1</v>
      </c>
      <c r="C54" s="160">
        <v>4</v>
      </c>
      <c r="D54" s="161" t="s">
        <v>7</v>
      </c>
      <c r="E54" s="18"/>
      <c r="F54" s="159" t="s">
        <v>54</v>
      </c>
      <c r="G54" s="160">
        <v>1</v>
      </c>
      <c r="H54" s="160">
        <v>4</v>
      </c>
      <c r="I54" s="161" t="s">
        <v>1</v>
      </c>
    </row>
    <row r="55" spans="1:9" ht="19.5" customHeight="1">
      <c r="A55" s="159" t="s">
        <v>5</v>
      </c>
      <c r="B55" s="160">
        <v>4</v>
      </c>
      <c r="C55" s="160">
        <v>1</v>
      </c>
      <c r="D55" s="161" t="s">
        <v>3</v>
      </c>
      <c r="E55" s="18"/>
      <c r="F55" s="159" t="s">
        <v>3</v>
      </c>
      <c r="G55" s="160">
        <v>3</v>
      </c>
      <c r="H55" s="160">
        <v>2</v>
      </c>
      <c r="I55" s="161" t="s">
        <v>6</v>
      </c>
    </row>
    <row r="56" spans="1:9" ht="19.5" customHeight="1">
      <c r="A56" s="159" t="s">
        <v>10</v>
      </c>
      <c r="B56" s="160">
        <v>3</v>
      </c>
      <c r="C56" s="160">
        <v>2</v>
      </c>
      <c r="D56" s="161" t="s">
        <v>54</v>
      </c>
      <c r="E56" s="18"/>
      <c r="F56" s="159" t="s">
        <v>7</v>
      </c>
      <c r="G56" s="160">
        <v>4</v>
      </c>
      <c r="H56" s="160">
        <v>1</v>
      </c>
      <c r="I56" s="161" t="s">
        <v>5</v>
      </c>
    </row>
    <row r="57" spans="1:9" ht="19.5" customHeight="1">
      <c r="A57" s="159" t="s">
        <v>8</v>
      </c>
      <c r="B57" s="160">
        <v>3</v>
      </c>
      <c r="C57" s="160">
        <v>2</v>
      </c>
      <c r="D57" s="161" t="s">
        <v>2</v>
      </c>
      <c r="E57" s="18"/>
      <c r="F57" s="159" t="s">
        <v>8</v>
      </c>
      <c r="G57" s="160">
        <v>1</v>
      </c>
      <c r="H57" s="160">
        <v>4</v>
      </c>
      <c r="I57" s="161" t="s">
        <v>43</v>
      </c>
    </row>
    <row r="58" spans="1:9" ht="19.5" customHeight="1">
      <c r="A58" s="147" t="s">
        <v>11</v>
      </c>
      <c r="B58" s="291" t="s">
        <v>261</v>
      </c>
      <c r="C58" s="291"/>
      <c r="D58" s="291"/>
      <c r="E58" s="19"/>
      <c r="F58" s="147" t="s">
        <v>11</v>
      </c>
      <c r="G58" s="291" t="s">
        <v>263</v>
      </c>
      <c r="H58" s="291"/>
      <c r="I58" s="291"/>
    </row>
    <row r="59" spans="1:9" ht="19.5" customHeight="1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9.5" customHeight="1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9.5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9.5" customHeight="1">
      <c r="A62" s="290" t="s">
        <v>210</v>
      </c>
      <c r="B62" s="290"/>
      <c r="C62" s="290"/>
      <c r="D62" s="290"/>
      <c r="E62" s="10"/>
      <c r="F62" s="290" t="s">
        <v>211</v>
      </c>
      <c r="G62" s="290"/>
      <c r="H62" s="290"/>
      <c r="I62" s="290"/>
    </row>
    <row r="63" spans="1:9" ht="19.5" customHeight="1">
      <c r="A63" s="159" t="s">
        <v>43</v>
      </c>
      <c r="B63" s="160">
        <v>3</v>
      </c>
      <c r="C63" s="160">
        <v>2</v>
      </c>
      <c r="D63" s="161" t="s">
        <v>2</v>
      </c>
      <c r="E63" s="18"/>
      <c r="F63" s="159" t="s">
        <v>2</v>
      </c>
      <c r="G63" s="160">
        <v>3</v>
      </c>
      <c r="H63" s="160">
        <v>2</v>
      </c>
      <c r="I63" s="161" t="s">
        <v>53</v>
      </c>
    </row>
    <row r="64" spans="1:9" ht="19.5" customHeight="1">
      <c r="A64" s="159" t="s">
        <v>6</v>
      </c>
      <c r="B64" s="160">
        <v>2</v>
      </c>
      <c r="C64" s="160">
        <v>3</v>
      </c>
      <c r="D64" s="161" t="s">
        <v>10</v>
      </c>
      <c r="E64" s="18"/>
      <c r="F64" s="159" t="s">
        <v>44</v>
      </c>
      <c r="G64" s="160">
        <v>3</v>
      </c>
      <c r="H64" s="160">
        <v>2</v>
      </c>
      <c r="I64" s="161" t="s">
        <v>8</v>
      </c>
    </row>
    <row r="65" spans="1:9" ht="19.5" customHeight="1">
      <c r="A65" s="159" t="s">
        <v>53</v>
      </c>
      <c r="B65" s="160">
        <v>4</v>
      </c>
      <c r="C65" s="160">
        <v>1</v>
      </c>
      <c r="D65" s="161" t="s">
        <v>9</v>
      </c>
      <c r="E65" s="18"/>
      <c r="F65" s="159" t="s">
        <v>6</v>
      </c>
      <c r="G65" s="160">
        <v>4</v>
      </c>
      <c r="H65" s="160">
        <v>1</v>
      </c>
      <c r="I65" s="161" t="s">
        <v>7</v>
      </c>
    </row>
    <row r="66" spans="1:9" ht="19.5" customHeight="1">
      <c r="A66" s="159" t="s">
        <v>5</v>
      </c>
      <c r="B66" s="160">
        <v>0</v>
      </c>
      <c r="C66" s="160">
        <v>5</v>
      </c>
      <c r="D66" s="161" t="s">
        <v>44</v>
      </c>
      <c r="E66" s="18"/>
      <c r="F66" s="159" t="s">
        <v>54</v>
      </c>
      <c r="G66" s="160">
        <v>5</v>
      </c>
      <c r="H66" s="160">
        <v>0</v>
      </c>
      <c r="I66" s="161" t="s">
        <v>55</v>
      </c>
    </row>
    <row r="67" spans="1:9" ht="19.5" customHeight="1">
      <c r="A67" s="159" t="s">
        <v>1</v>
      </c>
      <c r="B67" s="160">
        <v>4</v>
      </c>
      <c r="C67" s="160">
        <v>1</v>
      </c>
      <c r="D67" s="161" t="s">
        <v>55</v>
      </c>
      <c r="E67" s="18"/>
      <c r="F67" s="159" t="s">
        <v>1</v>
      </c>
      <c r="G67" s="160">
        <v>3</v>
      </c>
      <c r="H67" s="160">
        <v>2</v>
      </c>
      <c r="I67" s="161" t="s">
        <v>5</v>
      </c>
    </row>
    <row r="68" spans="1:9" ht="19.5" customHeight="1">
      <c r="A68" s="159" t="s">
        <v>7</v>
      </c>
      <c r="B68" s="160">
        <v>2</v>
      </c>
      <c r="C68" s="160">
        <v>3</v>
      </c>
      <c r="D68" s="161" t="s">
        <v>54</v>
      </c>
      <c r="E68" s="18"/>
      <c r="F68" s="159" t="s">
        <v>10</v>
      </c>
      <c r="G68" s="160">
        <v>2</v>
      </c>
      <c r="H68" s="160">
        <v>3</v>
      </c>
      <c r="I68" s="161" t="s">
        <v>43</v>
      </c>
    </row>
    <row r="69" spans="1:9" ht="19.5" customHeight="1">
      <c r="A69" s="159" t="s">
        <v>8</v>
      </c>
      <c r="B69" s="160">
        <v>3</v>
      </c>
      <c r="C69" s="160">
        <v>2</v>
      </c>
      <c r="D69" s="161" t="s">
        <v>3</v>
      </c>
      <c r="E69" s="18"/>
      <c r="F69" s="159" t="s">
        <v>9</v>
      </c>
      <c r="G69" s="160">
        <v>1</v>
      </c>
      <c r="H69" s="160">
        <v>4</v>
      </c>
      <c r="I69" s="161" t="s">
        <v>3</v>
      </c>
    </row>
    <row r="70" spans="1:9" ht="19.5" customHeight="1">
      <c r="A70" s="147" t="s">
        <v>11</v>
      </c>
      <c r="B70" s="291" t="s">
        <v>264</v>
      </c>
      <c r="C70" s="291"/>
      <c r="D70" s="291"/>
      <c r="E70" s="19"/>
      <c r="F70" s="147" t="s">
        <v>11</v>
      </c>
      <c r="G70" s="291" t="s">
        <v>266</v>
      </c>
      <c r="H70" s="291"/>
      <c r="I70" s="291"/>
    </row>
    <row r="71" spans="1:9" ht="19.5" customHeight="1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9.5" customHeight="1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9.5" customHeight="1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9.5" customHeight="1">
      <c r="A74" s="290" t="s">
        <v>212</v>
      </c>
      <c r="B74" s="290"/>
      <c r="C74" s="290"/>
      <c r="D74" s="290"/>
      <c r="E74" s="10"/>
      <c r="F74" s="290" t="s">
        <v>213</v>
      </c>
      <c r="G74" s="290"/>
      <c r="H74" s="290"/>
      <c r="I74" s="290"/>
    </row>
    <row r="75" spans="1:9" ht="19.5" customHeight="1">
      <c r="A75" s="159" t="s">
        <v>55</v>
      </c>
      <c r="B75" s="160">
        <v>4</v>
      </c>
      <c r="C75" s="160">
        <v>1</v>
      </c>
      <c r="D75" s="161" t="s">
        <v>5</v>
      </c>
      <c r="E75" s="18"/>
      <c r="F75" s="159" t="s">
        <v>55</v>
      </c>
      <c r="G75" s="160">
        <v>3</v>
      </c>
      <c r="H75" s="160">
        <v>2</v>
      </c>
      <c r="I75" s="161" t="s">
        <v>6</v>
      </c>
    </row>
    <row r="76" spans="1:9" ht="19.5" customHeight="1">
      <c r="A76" s="159" t="s">
        <v>2</v>
      </c>
      <c r="B76" s="160">
        <v>1</v>
      </c>
      <c r="C76" s="160">
        <v>4</v>
      </c>
      <c r="D76" s="161" t="s">
        <v>1</v>
      </c>
      <c r="E76" s="18"/>
      <c r="F76" s="159" t="s">
        <v>43</v>
      </c>
      <c r="G76" s="160">
        <v>4</v>
      </c>
      <c r="H76" s="160">
        <v>1</v>
      </c>
      <c r="I76" s="161" t="s">
        <v>7</v>
      </c>
    </row>
    <row r="77" spans="1:9" ht="19.5" customHeight="1">
      <c r="A77" s="159" t="s">
        <v>44</v>
      </c>
      <c r="B77" s="160">
        <v>1</v>
      </c>
      <c r="C77" s="160">
        <v>4</v>
      </c>
      <c r="D77" s="161" t="s">
        <v>6</v>
      </c>
      <c r="E77" s="18"/>
      <c r="F77" s="159" t="s">
        <v>53</v>
      </c>
      <c r="G77" s="160">
        <v>3</v>
      </c>
      <c r="H77" s="160">
        <v>2</v>
      </c>
      <c r="I77" s="161" t="s">
        <v>10</v>
      </c>
    </row>
    <row r="78" spans="1:9" ht="19.5" customHeight="1">
      <c r="A78" s="159" t="s">
        <v>54</v>
      </c>
      <c r="B78" s="160">
        <v>4</v>
      </c>
      <c r="C78" s="160">
        <v>1</v>
      </c>
      <c r="D78" s="161" t="s">
        <v>9</v>
      </c>
      <c r="E78" s="18"/>
      <c r="F78" s="159" t="s">
        <v>5</v>
      </c>
      <c r="G78" s="160">
        <v>3</v>
      </c>
      <c r="H78" s="160">
        <v>2</v>
      </c>
      <c r="I78" s="161" t="s">
        <v>2</v>
      </c>
    </row>
    <row r="79" spans="1:9" ht="19.5" customHeight="1">
      <c r="A79" s="159" t="s">
        <v>3</v>
      </c>
      <c r="B79" s="160">
        <v>2</v>
      </c>
      <c r="C79" s="160">
        <v>3</v>
      </c>
      <c r="D79" s="161" t="s">
        <v>43</v>
      </c>
      <c r="E79" s="18"/>
      <c r="F79" s="159" t="s">
        <v>1</v>
      </c>
      <c r="G79" s="160">
        <v>5</v>
      </c>
      <c r="H79" s="160">
        <v>0</v>
      </c>
      <c r="I79" s="161" t="s">
        <v>3</v>
      </c>
    </row>
    <row r="80" spans="1:9" ht="19.5" customHeight="1">
      <c r="A80" s="159" t="s">
        <v>7</v>
      </c>
      <c r="B80" s="160">
        <v>2</v>
      </c>
      <c r="C80" s="160">
        <v>3</v>
      </c>
      <c r="D80" s="161" t="s">
        <v>10</v>
      </c>
      <c r="E80" s="18"/>
      <c r="F80" s="159" t="s">
        <v>9</v>
      </c>
      <c r="G80" s="160">
        <v>1</v>
      </c>
      <c r="H80" s="160">
        <v>4</v>
      </c>
      <c r="I80" s="161" t="s">
        <v>44</v>
      </c>
    </row>
    <row r="81" spans="1:9" ht="19.5" customHeight="1">
      <c r="A81" s="159" t="s">
        <v>8</v>
      </c>
      <c r="B81" s="160">
        <v>1</v>
      </c>
      <c r="C81" s="160">
        <v>4</v>
      </c>
      <c r="D81" s="161" t="s">
        <v>53</v>
      </c>
      <c r="E81" s="18"/>
      <c r="F81" s="159" t="s">
        <v>8</v>
      </c>
      <c r="G81" s="160">
        <v>4</v>
      </c>
      <c r="H81" s="160">
        <v>1</v>
      </c>
      <c r="I81" s="161" t="s">
        <v>54</v>
      </c>
    </row>
    <row r="82" spans="1:9" ht="19.5" customHeight="1">
      <c r="A82" s="147" t="s">
        <v>11</v>
      </c>
      <c r="B82" s="291" t="s">
        <v>268</v>
      </c>
      <c r="C82" s="291"/>
      <c r="D82" s="291"/>
      <c r="E82" s="19"/>
      <c r="F82" s="147" t="s">
        <v>11</v>
      </c>
      <c r="G82" s="291" t="s">
        <v>270</v>
      </c>
      <c r="H82" s="291"/>
      <c r="I82" s="291"/>
    </row>
    <row r="83" spans="1:9" ht="19.5" customHeight="1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9.5" customHeight="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9.5" customHeight="1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9.5" customHeight="1">
      <c r="A86" s="290" t="s">
        <v>214</v>
      </c>
      <c r="B86" s="290"/>
      <c r="C86" s="290"/>
      <c r="D86" s="290"/>
      <c r="E86" s="165" t="s">
        <v>138</v>
      </c>
      <c r="F86" s="290" t="s">
        <v>215</v>
      </c>
      <c r="G86" s="290"/>
      <c r="H86" s="290"/>
      <c r="I86" s="290"/>
    </row>
    <row r="87" spans="1:9" ht="19.5" customHeight="1">
      <c r="A87" s="159" t="s">
        <v>43</v>
      </c>
      <c r="B87" s="160">
        <v>5</v>
      </c>
      <c r="C87" s="160">
        <v>0</v>
      </c>
      <c r="D87" s="161" t="s">
        <v>44</v>
      </c>
      <c r="E87" s="165" t="s">
        <v>139</v>
      </c>
      <c r="F87" s="159" t="s">
        <v>55</v>
      </c>
      <c r="G87" s="160">
        <v>1</v>
      </c>
      <c r="H87" s="160">
        <v>4</v>
      </c>
      <c r="I87" s="161" t="s">
        <v>10</v>
      </c>
    </row>
    <row r="88" spans="1:9" ht="19.5" customHeight="1">
      <c r="A88" s="159" t="s">
        <v>6</v>
      </c>
      <c r="B88" s="160">
        <v>3</v>
      </c>
      <c r="C88" s="160">
        <v>2</v>
      </c>
      <c r="D88" s="161" t="s">
        <v>9</v>
      </c>
      <c r="E88" s="166"/>
      <c r="F88" s="159" t="s">
        <v>43</v>
      </c>
      <c r="G88" s="160">
        <v>3</v>
      </c>
      <c r="H88" s="160">
        <v>2</v>
      </c>
      <c r="I88" s="161" t="s">
        <v>54</v>
      </c>
    </row>
    <row r="89" spans="1:9" ht="19.5" customHeight="1">
      <c r="A89" s="159" t="s">
        <v>54</v>
      </c>
      <c r="B89" s="160">
        <v>0</v>
      </c>
      <c r="C89" s="160">
        <v>5</v>
      </c>
      <c r="D89" s="161" t="s">
        <v>2</v>
      </c>
      <c r="E89" s="164" t="s">
        <v>175</v>
      </c>
      <c r="F89" s="159" t="s">
        <v>53</v>
      </c>
      <c r="G89" s="160">
        <v>0</v>
      </c>
      <c r="H89" s="160">
        <v>5</v>
      </c>
      <c r="I89" s="161" t="s">
        <v>6</v>
      </c>
    </row>
    <row r="90" spans="1:9" ht="19.5" customHeight="1">
      <c r="A90" s="159" t="s">
        <v>5</v>
      </c>
      <c r="B90" s="160">
        <v>2</v>
      </c>
      <c r="C90" s="160">
        <v>3</v>
      </c>
      <c r="D90" s="161" t="s">
        <v>53</v>
      </c>
      <c r="E90" s="164" t="s">
        <v>176</v>
      </c>
      <c r="F90" s="159" t="s">
        <v>3</v>
      </c>
      <c r="G90" s="160">
        <v>2.5</v>
      </c>
      <c r="H90" s="160">
        <v>2.5</v>
      </c>
      <c r="I90" s="161" t="s">
        <v>44</v>
      </c>
    </row>
    <row r="91" spans="1:9" ht="19.5" customHeight="1">
      <c r="A91" s="159" t="s">
        <v>3</v>
      </c>
      <c r="B91" s="160">
        <v>1</v>
      </c>
      <c r="C91" s="160">
        <v>4</v>
      </c>
      <c r="D91" s="161" t="s">
        <v>7</v>
      </c>
      <c r="E91" s="166"/>
      <c r="F91" s="159" t="s">
        <v>1</v>
      </c>
      <c r="G91" s="160">
        <v>5</v>
      </c>
      <c r="H91" s="160">
        <v>0</v>
      </c>
      <c r="I91" s="161" t="s">
        <v>8</v>
      </c>
    </row>
    <row r="92" spans="1:9" ht="19.5" customHeight="1">
      <c r="A92" s="159" t="s">
        <v>10</v>
      </c>
      <c r="B92" s="160">
        <v>1</v>
      </c>
      <c r="C92" s="160">
        <v>4</v>
      </c>
      <c r="D92" s="161" t="s">
        <v>1</v>
      </c>
      <c r="E92" s="166"/>
      <c r="F92" s="159" t="s">
        <v>7</v>
      </c>
      <c r="G92" s="160">
        <v>1</v>
      </c>
      <c r="H92" s="160">
        <v>4</v>
      </c>
      <c r="I92" s="161" t="s">
        <v>2</v>
      </c>
    </row>
    <row r="93" spans="1:9" ht="19.5" customHeight="1">
      <c r="A93" s="159" t="s">
        <v>8</v>
      </c>
      <c r="B93" s="160">
        <v>3</v>
      </c>
      <c r="C93" s="160">
        <v>2</v>
      </c>
      <c r="D93" s="161" t="s">
        <v>55</v>
      </c>
      <c r="E93" s="166"/>
      <c r="F93" s="159" t="s">
        <v>9</v>
      </c>
      <c r="G93" s="160">
        <v>2</v>
      </c>
      <c r="H93" s="160">
        <v>3</v>
      </c>
      <c r="I93" s="161" t="s">
        <v>5</v>
      </c>
    </row>
    <row r="94" spans="1:9" ht="19.5" customHeight="1">
      <c r="A94" s="147" t="s">
        <v>11</v>
      </c>
      <c r="B94" s="291" t="s">
        <v>272</v>
      </c>
      <c r="C94" s="291"/>
      <c r="D94" s="291"/>
      <c r="E94" s="167"/>
      <c r="F94" s="147" t="s">
        <v>11</v>
      </c>
      <c r="G94" s="291" t="s">
        <v>273</v>
      </c>
      <c r="H94" s="291"/>
      <c r="I94" s="291"/>
    </row>
    <row r="95" spans="1:9" ht="19.5" customHeight="1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9.5" customHeight="1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9.5" customHeight="1">
      <c r="A97" s="19"/>
      <c r="B97" s="19"/>
      <c r="C97" s="19"/>
      <c r="D97" s="19"/>
      <c r="E97" s="19"/>
      <c r="F97" s="19"/>
      <c r="G97" s="19"/>
      <c r="H97" s="19"/>
      <c r="I97" s="19"/>
    </row>
    <row r="98" spans="1:256" ht="19.5" customHeight="1">
      <c r="A98" s="290" t="s">
        <v>216</v>
      </c>
      <c r="B98" s="290"/>
      <c r="C98" s="290"/>
      <c r="D98" s="290"/>
      <c r="E98" s="10"/>
      <c r="F98" s="290" t="s">
        <v>217</v>
      </c>
      <c r="G98" s="290"/>
      <c r="H98" s="290"/>
      <c r="I98" s="290"/>
      <c r="J98" s="294"/>
      <c r="K98" s="294"/>
      <c r="L98" s="294"/>
      <c r="M98" s="294"/>
      <c r="N98" s="10"/>
      <c r="O98" s="294"/>
      <c r="P98" s="294"/>
      <c r="Q98" s="294"/>
      <c r="R98" s="294"/>
      <c r="S98" s="294"/>
      <c r="T98" s="294"/>
      <c r="U98" s="294"/>
      <c r="V98" s="294"/>
      <c r="W98" s="10"/>
      <c r="X98" s="294"/>
      <c r="Y98" s="294"/>
      <c r="Z98" s="294"/>
      <c r="AA98" s="294"/>
      <c r="AB98" s="294"/>
      <c r="AC98" s="294"/>
      <c r="AD98" s="294"/>
      <c r="AE98" s="294"/>
      <c r="AF98" s="10"/>
      <c r="AG98" s="294"/>
      <c r="AH98" s="294"/>
      <c r="AI98" s="294"/>
      <c r="AJ98" s="294"/>
      <c r="AK98" s="294"/>
      <c r="AL98" s="294"/>
      <c r="AM98" s="294"/>
      <c r="AN98" s="294"/>
      <c r="AO98" s="10"/>
      <c r="AP98" s="294"/>
      <c r="AQ98" s="294"/>
      <c r="AR98" s="294"/>
      <c r="AS98" s="294"/>
      <c r="AT98" s="294"/>
      <c r="AU98" s="294"/>
      <c r="AV98" s="294"/>
      <c r="AW98" s="294"/>
      <c r="AX98" s="10"/>
      <c r="AY98" s="294"/>
      <c r="AZ98" s="294"/>
      <c r="BA98" s="294"/>
      <c r="BB98" s="294"/>
      <c r="BC98" s="294"/>
      <c r="BD98" s="294"/>
      <c r="BE98" s="294"/>
      <c r="BF98" s="294"/>
      <c r="BG98" s="10"/>
      <c r="BH98" s="294"/>
      <c r="BI98" s="294"/>
      <c r="BJ98" s="294"/>
      <c r="BK98" s="294"/>
      <c r="BL98" s="294"/>
      <c r="BM98" s="294"/>
      <c r="BN98" s="294"/>
      <c r="BO98" s="294"/>
      <c r="BP98" s="10"/>
      <c r="BQ98" s="294"/>
      <c r="BR98" s="294"/>
      <c r="BS98" s="294"/>
      <c r="BT98" s="294"/>
      <c r="BU98" s="294"/>
      <c r="BV98" s="294"/>
      <c r="BW98" s="294"/>
      <c r="BX98" s="294"/>
      <c r="BY98" s="10"/>
      <c r="BZ98" s="294"/>
      <c r="CA98" s="294"/>
      <c r="CB98" s="294"/>
      <c r="CC98" s="294"/>
      <c r="CD98" s="294"/>
      <c r="CE98" s="294"/>
      <c r="CF98" s="294"/>
      <c r="CG98" s="294"/>
      <c r="CH98" s="10"/>
      <c r="CI98" s="294"/>
      <c r="CJ98" s="294"/>
      <c r="CK98" s="294"/>
      <c r="CL98" s="294"/>
      <c r="CM98" s="294"/>
      <c r="CN98" s="294"/>
      <c r="CO98" s="294"/>
      <c r="CP98" s="294"/>
      <c r="CQ98" s="10"/>
      <c r="CR98" s="294"/>
      <c r="CS98" s="294"/>
      <c r="CT98" s="294"/>
      <c r="CU98" s="294"/>
      <c r="CV98" s="294"/>
      <c r="CW98" s="294"/>
      <c r="CX98" s="294"/>
      <c r="CY98" s="294"/>
      <c r="CZ98" s="10"/>
      <c r="DA98" s="294"/>
      <c r="DB98" s="294"/>
      <c r="DC98" s="294"/>
      <c r="DD98" s="294"/>
      <c r="DE98" s="294"/>
      <c r="DF98" s="294"/>
      <c r="DG98" s="294"/>
      <c r="DH98" s="294"/>
      <c r="DI98" s="10"/>
      <c r="DJ98" s="294"/>
      <c r="DK98" s="294"/>
      <c r="DL98" s="294"/>
      <c r="DM98" s="294"/>
      <c r="DN98" s="294"/>
      <c r="DO98" s="294"/>
      <c r="DP98" s="294"/>
      <c r="DQ98" s="294"/>
      <c r="DR98" s="10"/>
      <c r="DS98" s="294"/>
      <c r="DT98" s="294"/>
      <c r="DU98" s="294"/>
      <c r="DV98" s="294"/>
      <c r="DW98" s="294"/>
      <c r="DX98" s="294"/>
      <c r="DY98" s="294"/>
      <c r="DZ98" s="294"/>
      <c r="EA98" s="10"/>
      <c r="EB98" s="294"/>
      <c r="EC98" s="294"/>
      <c r="ED98" s="294"/>
      <c r="EE98" s="294"/>
      <c r="EF98" s="294"/>
      <c r="EG98" s="294"/>
      <c r="EH98" s="294"/>
      <c r="EI98" s="294"/>
      <c r="EJ98" s="10"/>
      <c r="EK98" s="294"/>
      <c r="EL98" s="294"/>
      <c r="EM98" s="294"/>
      <c r="EN98" s="294"/>
      <c r="EO98" s="294"/>
      <c r="EP98" s="294"/>
      <c r="EQ98" s="294"/>
      <c r="ER98" s="294"/>
      <c r="ES98" s="10"/>
      <c r="ET98" s="294"/>
      <c r="EU98" s="294"/>
      <c r="EV98" s="294"/>
      <c r="EW98" s="294"/>
      <c r="EX98" s="294"/>
      <c r="EY98" s="294"/>
      <c r="EZ98" s="294"/>
      <c r="FA98" s="294"/>
      <c r="FB98" s="10"/>
      <c r="FC98" s="294"/>
      <c r="FD98" s="294"/>
      <c r="FE98" s="294"/>
      <c r="FF98" s="294"/>
      <c r="FG98" s="294"/>
      <c r="FH98" s="294"/>
      <c r="FI98" s="294"/>
      <c r="FJ98" s="294"/>
      <c r="FK98" s="10"/>
      <c r="FL98" s="294"/>
      <c r="FM98" s="294"/>
      <c r="FN98" s="294"/>
      <c r="FO98" s="294"/>
      <c r="FP98" s="294"/>
      <c r="FQ98" s="294"/>
      <c r="FR98" s="294"/>
      <c r="FS98" s="294"/>
      <c r="FT98" s="10"/>
      <c r="FU98" s="294"/>
      <c r="FV98" s="294"/>
      <c r="FW98" s="294"/>
      <c r="FX98" s="294"/>
      <c r="FY98" s="294"/>
      <c r="FZ98" s="294"/>
      <c r="GA98" s="294"/>
      <c r="GB98" s="294"/>
      <c r="GC98" s="10"/>
      <c r="GD98" s="294"/>
      <c r="GE98" s="294"/>
      <c r="GF98" s="294"/>
      <c r="GG98" s="294"/>
      <c r="GH98" s="294"/>
      <c r="GI98" s="294"/>
      <c r="GJ98" s="294"/>
      <c r="GK98" s="294"/>
      <c r="GL98" s="10"/>
      <c r="GM98" s="294"/>
      <c r="GN98" s="294"/>
      <c r="GO98" s="294"/>
      <c r="GP98" s="294"/>
      <c r="GQ98" s="294"/>
      <c r="GR98" s="294"/>
      <c r="GS98" s="294"/>
      <c r="GT98" s="294"/>
      <c r="GU98" s="10"/>
      <c r="GV98" s="294"/>
      <c r="GW98" s="294"/>
      <c r="GX98" s="294"/>
      <c r="GY98" s="294"/>
      <c r="GZ98" s="294"/>
      <c r="HA98" s="294"/>
      <c r="HB98" s="294"/>
      <c r="HC98" s="294"/>
      <c r="HD98" s="10"/>
      <c r="HE98" s="294"/>
      <c r="HF98" s="294"/>
      <c r="HG98" s="294"/>
      <c r="HH98" s="294"/>
      <c r="HI98" s="294"/>
      <c r="HJ98" s="294"/>
      <c r="HK98" s="294"/>
      <c r="HL98" s="294"/>
      <c r="HM98" s="10"/>
      <c r="HN98" s="294"/>
      <c r="HO98" s="294"/>
      <c r="HP98" s="294"/>
      <c r="HQ98" s="294"/>
      <c r="HR98" s="294"/>
      <c r="HS98" s="294"/>
      <c r="HT98" s="294"/>
      <c r="HU98" s="294"/>
      <c r="HV98" s="10"/>
      <c r="HW98" s="294"/>
      <c r="HX98" s="294"/>
      <c r="HY98" s="294"/>
      <c r="HZ98" s="294"/>
      <c r="IA98" s="294"/>
      <c r="IB98" s="294"/>
      <c r="IC98" s="294"/>
      <c r="ID98" s="294"/>
      <c r="IE98" s="10"/>
      <c r="IF98" s="294"/>
      <c r="IG98" s="294"/>
      <c r="IH98" s="294"/>
      <c r="II98" s="294"/>
      <c r="IJ98" s="294"/>
      <c r="IK98" s="294"/>
      <c r="IL98" s="294"/>
      <c r="IM98" s="294"/>
      <c r="IN98" s="10"/>
      <c r="IO98" s="294"/>
      <c r="IP98" s="294"/>
      <c r="IQ98" s="294"/>
      <c r="IR98" s="294"/>
      <c r="IS98" s="294"/>
      <c r="IT98" s="294"/>
      <c r="IU98" s="294"/>
      <c r="IV98" s="294"/>
    </row>
    <row r="99" spans="1:256" ht="19.5" customHeight="1">
      <c r="A99" s="159" t="s">
        <v>44</v>
      </c>
      <c r="B99" s="160">
        <v>0</v>
      </c>
      <c r="C99" s="160">
        <v>5</v>
      </c>
      <c r="D99" s="161" t="s">
        <v>2</v>
      </c>
      <c r="E99" s="18"/>
      <c r="F99" s="159" t="s">
        <v>2</v>
      </c>
      <c r="G99" s="160">
        <v>4</v>
      </c>
      <c r="H99" s="160">
        <v>1</v>
      </c>
      <c r="I99" s="161" t="s">
        <v>55</v>
      </c>
      <c r="J99" s="85"/>
      <c r="K99" s="86"/>
      <c r="L99" s="86"/>
      <c r="M99" s="87"/>
      <c r="N99" s="18"/>
      <c r="O99" s="85"/>
      <c r="P99" s="86"/>
      <c r="Q99" s="86"/>
      <c r="R99" s="87"/>
      <c r="S99" s="85"/>
      <c r="T99" s="86"/>
      <c r="U99" s="86"/>
      <c r="V99" s="87"/>
      <c r="W99" s="18"/>
      <c r="X99" s="85"/>
      <c r="Y99" s="86"/>
      <c r="Z99" s="86"/>
      <c r="AA99" s="87"/>
      <c r="AB99" s="85"/>
      <c r="AC99" s="86"/>
      <c r="AD99" s="86"/>
      <c r="AE99" s="87"/>
      <c r="AF99" s="18"/>
      <c r="AG99" s="85"/>
      <c r="AH99" s="86"/>
      <c r="AI99" s="86"/>
      <c r="AJ99" s="87"/>
      <c r="AK99" s="85"/>
      <c r="AL99" s="86"/>
      <c r="AM99" s="86"/>
      <c r="AN99" s="87"/>
      <c r="AO99" s="18"/>
      <c r="AP99" s="85"/>
      <c r="AQ99" s="86"/>
      <c r="AR99" s="86"/>
      <c r="AS99" s="87"/>
      <c r="AT99" s="85"/>
      <c r="AU99" s="86"/>
      <c r="AV99" s="86"/>
      <c r="AW99" s="87"/>
      <c r="AX99" s="18"/>
      <c r="AY99" s="85"/>
      <c r="AZ99" s="86"/>
      <c r="BA99" s="86"/>
      <c r="BB99" s="87"/>
      <c r="BC99" s="85"/>
      <c r="BD99" s="86"/>
      <c r="BE99" s="86"/>
      <c r="BF99" s="87"/>
      <c r="BG99" s="18"/>
      <c r="BH99" s="85"/>
      <c r="BI99" s="86"/>
      <c r="BJ99" s="86"/>
      <c r="BK99" s="87"/>
      <c r="BL99" s="85"/>
      <c r="BM99" s="86"/>
      <c r="BN99" s="86"/>
      <c r="BO99" s="87"/>
      <c r="BP99" s="18"/>
      <c r="BQ99" s="85"/>
      <c r="BR99" s="86"/>
      <c r="BS99" s="86"/>
      <c r="BT99" s="87"/>
      <c r="BU99" s="85"/>
      <c r="BV99" s="86"/>
      <c r="BW99" s="86"/>
      <c r="BX99" s="87"/>
      <c r="BY99" s="18"/>
      <c r="BZ99" s="85"/>
      <c r="CA99" s="86"/>
      <c r="CB99" s="86"/>
      <c r="CC99" s="87"/>
      <c r="CD99" s="85"/>
      <c r="CE99" s="86"/>
      <c r="CF99" s="86"/>
      <c r="CG99" s="87"/>
      <c r="CH99" s="18"/>
      <c r="CI99" s="85"/>
      <c r="CJ99" s="86"/>
      <c r="CK99" s="86"/>
      <c r="CL99" s="87"/>
      <c r="CM99" s="85"/>
      <c r="CN99" s="86"/>
      <c r="CO99" s="86"/>
      <c r="CP99" s="87"/>
      <c r="CQ99" s="18"/>
      <c r="CR99" s="85"/>
      <c r="CS99" s="86"/>
      <c r="CT99" s="86"/>
      <c r="CU99" s="87"/>
      <c r="CV99" s="85"/>
      <c r="CW99" s="86"/>
      <c r="CX99" s="86"/>
      <c r="CY99" s="87"/>
      <c r="CZ99" s="18"/>
      <c r="DA99" s="85"/>
      <c r="DB99" s="86"/>
      <c r="DC99" s="86"/>
      <c r="DD99" s="87"/>
      <c r="DE99" s="85"/>
      <c r="DF99" s="86"/>
      <c r="DG99" s="86"/>
      <c r="DH99" s="87"/>
      <c r="DI99" s="18"/>
      <c r="DJ99" s="85"/>
      <c r="DK99" s="86"/>
      <c r="DL99" s="86"/>
      <c r="DM99" s="87"/>
      <c r="DN99" s="85"/>
      <c r="DO99" s="86"/>
      <c r="DP99" s="86"/>
      <c r="DQ99" s="87"/>
      <c r="DR99" s="18"/>
      <c r="DS99" s="85"/>
      <c r="DT99" s="86"/>
      <c r="DU99" s="86"/>
      <c r="DV99" s="87"/>
      <c r="DW99" s="85"/>
      <c r="DX99" s="86"/>
      <c r="DY99" s="86"/>
      <c r="DZ99" s="87"/>
      <c r="EA99" s="18"/>
      <c r="EB99" s="85"/>
      <c r="EC99" s="86"/>
      <c r="ED99" s="86"/>
      <c r="EE99" s="87"/>
      <c r="EF99" s="85"/>
      <c r="EG99" s="86"/>
      <c r="EH99" s="86"/>
      <c r="EI99" s="87"/>
      <c r="EJ99" s="18"/>
      <c r="EK99" s="85"/>
      <c r="EL99" s="86"/>
      <c r="EM99" s="86"/>
      <c r="EN99" s="87"/>
      <c r="EO99" s="85"/>
      <c r="EP99" s="86"/>
      <c r="EQ99" s="86"/>
      <c r="ER99" s="87"/>
      <c r="ES99" s="18"/>
      <c r="ET99" s="85"/>
      <c r="EU99" s="86"/>
      <c r="EV99" s="86"/>
      <c r="EW99" s="87"/>
      <c r="EX99" s="85"/>
      <c r="EY99" s="86"/>
      <c r="EZ99" s="86"/>
      <c r="FA99" s="87"/>
      <c r="FB99" s="18"/>
      <c r="FC99" s="85"/>
      <c r="FD99" s="86"/>
      <c r="FE99" s="86"/>
      <c r="FF99" s="87"/>
      <c r="FG99" s="85"/>
      <c r="FH99" s="86"/>
      <c r="FI99" s="86"/>
      <c r="FJ99" s="87"/>
      <c r="FK99" s="18"/>
      <c r="FL99" s="85"/>
      <c r="FM99" s="86"/>
      <c r="FN99" s="86"/>
      <c r="FO99" s="87"/>
      <c r="FP99" s="85"/>
      <c r="FQ99" s="86"/>
      <c r="FR99" s="86"/>
      <c r="FS99" s="87"/>
      <c r="FT99" s="18"/>
      <c r="FU99" s="85"/>
      <c r="FV99" s="86"/>
      <c r="FW99" s="86"/>
      <c r="FX99" s="87"/>
      <c r="FY99" s="85"/>
      <c r="FZ99" s="86"/>
      <c r="GA99" s="86"/>
      <c r="GB99" s="87"/>
      <c r="GC99" s="18"/>
      <c r="GD99" s="85"/>
      <c r="GE99" s="86"/>
      <c r="GF99" s="86"/>
      <c r="GG99" s="87"/>
      <c r="GH99" s="85"/>
      <c r="GI99" s="86"/>
      <c r="GJ99" s="86"/>
      <c r="GK99" s="87"/>
      <c r="GL99" s="18"/>
      <c r="GM99" s="85"/>
      <c r="GN99" s="86"/>
      <c r="GO99" s="86"/>
      <c r="GP99" s="87"/>
      <c r="GQ99" s="85"/>
      <c r="GR99" s="86"/>
      <c r="GS99" s="86"/>
      <c r="GT99" s="87"/>
      <c r="GU99" s="18"/>
      <c r="GV99" s="85"/>
      <c r="GW99" s="86"/>
      <c r="GX99" s="86"/>
      <c r="GY99" s="87"/>
      <c r="GZ99" s="85"/>
      <c r="HA99" s="86"/>
      <c r="HB99" s="86"/>
      <c r="HC99" s="87"/>
      <c r="HD99" s="18"/>
      <c r="HE99" s="85"/>
      <c r="HF99" s="86"/>
      <c r="HG99" s="86"/>
      <c r="HH99" s="87"/>
      <c r="HI99" s="85"/>
      <c r="HJ99" s="86"/>
      <c r="HK99" s="86"/>
      <c r="HL99" s="87"/>
      <c r="HM99" s="18"/>
      <c r="HN99" s="85"/>
      <c r="HO99" s="86"/>
      <c r="HP99" s="86"/>
      <c r="HQ99" s="87"/>
      <c r="HR99" s="85"/>
      <c r="HS99" s="86"/>
      <c r="HT99" s="86"/>
      <c r="HU99" s="87"/>
      <c r="HV99" s="18"/>
      <c r="HW99" s="85"/>
      <c r="HX99" s="86"/>
      <c r="HY99" s="86"/>
      <c r="HZ99" s="87"/>
      <c r="IA99" s="85"/>
      <c r="IB99" s="86"/>
      <c r="IC99" s="86"/>
      <c r="ID99" s="87"/>
      <c r="IE99" s="18"/>
      <c r="IF99" s="85"/>
      <c r="IG99" s="86"/>
      <c r="IH99" s="86"/>
      <c r="II99" s="87"/>
      <c r="IJ99" s="85"/>
      <c r="IK99" s="86"/>
      <c r="IL99" s="86"/>
      <c r="IM99" s="87"/>
      <c r="IN99" s="18"/>
      <c r="IO99" s="85"/>
      <c r="IP99" s="86"/>
      <c r="IQ99" s="86"/>
      <c r="IR99" s="87"/>
      <c r="IS99" s="85"/>
      <c r="IT99" s="86"/>
      <c r="IU99" s="86"/>
      <c r="IV99" s="87"/>
    </row>
    <row r="100" spans="1:256" ht="19.5" customHeight="1">
      <c r="A100" s="159" t="s">
        <v>53</v>
      </c>
      <c r="B100" s="160">
        <v>3</v>
      </c>
      <c r="C100" s="160">
        <v>2</v>
      </c>
      <c r="D100" s="161" t="s">
        <v>54</v>
      </c>
      <c r="E100" s="18"/>
      <c r="F100" s="159" t="s">
        <v>44</v>
      </c>
      <c r="G100" s="160">
        <v>3</v>
      </c>
      <c r="H100" s="160">
        <v>2</v>
      </c>
      <c r="I100" s="161" t="s">
        <v>53</v>
      </c>
      <c r="J100" s="85"/>
      <c r="K100" s="86"/>
      <c r="L100" s="86"/>
      <c r="M100" s="87"/>
      <c r="N100" s="18"/>
      <c r="O100" s="85"/>
      <c r="P100" s="86"/>
      <c r="Q100" s="86"/>
      <c r="R100" s="87"/>
      <c r="S100" s="85"/>
      <c r="T100" s="86"/>
      <c r="U100" s="86"/>
      <c r="V100" s="87"/>
      <c r="W100" s="18"/>
      <c r="X100" s="85"/>
      <c r="Y100" s="86"/>
      <c r="Z100" s="86"/>
      <c r="AA100" s="87"/>
      <c r="AB100" s="85"/>
      <c r="AC100" s="86"/>
      <c r="AD100" s="86"/>
      <c r="AE100" s="87"/>
      <c r="AF100" s="18"/>
      <c r="AG100" s="85"/>
      <c r="AH100" s="86"/>
      <c r="AI100" s="86"/>
      <c r="AJ100" s="87"/>
      <c r="AK100" s="85"/>
      <c r="AL100" s="86"/>
      <c r="AM100" s="86"/>
      <c r="AN100" s="87"/>
      <c r="AO100" s="18"/>
      <c r="AP100" s="85"/>
      <c r="AQ100" s="86"/>
      <c r="AR100" s="86"/>
      <c r="AS100" s="87"/>
      <c r="AT100" s="85"/>
      <c r="AU100" s="86"/>
      <c r="AV100" s="86"/>
      <c r="AW100" s="87"/>
      <c r="AX100" s="18"/>
      <c r="AY100" s="85"/>
      <c r="AZ100" s="86"/>
      <c r="BA100" s="86"/>
      <c r="BB100" s="87"/>
      <c r="BC100" s="85"/>
      <c r="BD100" s="86"/>
      <c r="BE100" s="86"/>
      <c r="BF100" s="87"/>
      <c r="BG100" s="18"/>
      <c r="BH100" s="85"/>
      <c r="BI100" s="86"/>
      <c r="BJ100" s="86"/>
      <c r="BK100" s="87"/>
      <c r="BL100" s="85"/>
      <c r="BM100" s="86"/>
      <c r="BN100" s="86"/>
      <c r="BO100" s="87"/>
      <c r="BP100" s="18"/>
      <c r="BQ100" s="85"/>
      <c r="BR100" s="86"/>
      <c r="BS100" s="86"/>
      <c r="BT100" s="87"/>
      <c r="BU100" s="85"/>
      <c r="BV100" s="86"/>
      <c r="BW100" s="86"/>
      <c r="BX100" s="87"/>
      <c r="BY100" s="18"/>
      <c r="BZ100" s="85"/>
      <c r="CA100" s="86"/>
      <c r="CB100" s="86"/>
      <c r="CC100" s="87"/>
      <c r="CD100" s="85"/>
      <c r="CE100" s="86"/>
      <c r="CF100" s="86"/>
      <c r="CG100" s="87"/>
      <c r="CH100" s="18"/>
      <c r="CI100" s="85"/>
      <c r="CJ100" s="86"/>
      <c r="CK100" s="86"/>
      <c r="CL100" s="87"/>
      <c r="CM100" s="85"/>
      <c r="CN100" s="86"/>
      <c r="CO100" s="86"/>
      <c r="CP100" s="87"/>
      <c r="CQ100" s="18"/>
      <c r="CR100" s="85"/>
      <c r="CS100" s="86"/>
      <c r="CT100" s="86"/>
      <c r="CU100" s="87"/>
      <c r="CV100" s="85"/>
      <c r="CW100" s="86"/>
      <c r="CX100" s="86"/>
      <c r="CY100" s="87"/>
      <c r="CZ100" s="18"/>
      <c r="DA100" s="85"/>
      <c r="DB100" s="86"/>
      <c r="DC100" s="86"/>
      <c r="DD100" s="87"/>
      <c r="DE100" s="85"/>
      <c r="DF100" s="86"/>
      <c r="DG100" s="86"/>
      <c r="DH100" s="87"/>
      <c r="DI100" s="18"/>
      <c r="DJ100" s="85"/>
      <c r="DK100" s="86"/>
      <c r="DL100" s="86"/>
      <c r="DM100" s="87"/>
      <c r="DN100" s="85"/>
      <c r="DO100" s="86"/>
      <c r="DP100" s="86"/>
      <c r="DQ100" s="87"/>
      <c r="DR100" s="18"/>
      <c r="DS100" s="85"/>
      <c r="DT100" s="86"/>
      <c r="DU100" s="86"/>
      <c r="DV100" s="87"/>
      <c r="DW100" s="85"/>
      <c r="DX100" s="86"/>
      <c r="DY100" s="86"/>
      <c r="DZ100" s="87"/>
      <c r="EA100" s="18"/>
      <c r="EB100" s="85"/>
      <c r="EC100" s="86"/>
      <c r="ED100" s="86"/>
      <c r="EE100" s="87"/>
      <c r="EF100" s="85"/>
      <c r="EG100" s="86"/>
      <c r="EH100" s="86"/>
      <c r="EI100" s="87"/>
      <c r="EJ100" s="18"/>
      <c r="EK100" s="85"/>
      <c r="EL100" s="86"/>
      <c r="EM100" s="86"/>
      <c r="EN100" s="87"/>
      <c r="EO100" s="85"/>
      <c r="EP100" s="86"/>
      <c r="EQ100" s="86"/>
      <c r="ER100" s="87"/>
      <c r="ES100" s="18"/>
      <c r="ET100" s="85"/>
      <c r="EU100" s="86"/>
      <c r="EV100" s="86"/>
      <c r="EW100" s="87"/>
      <c r="EX100" s="85"/>
      <c r="EY100" s="86"/>
      <c r="EZ100" s="86"/>
      <c r="FA100" s="87"/>
      <c r="FB100" s="18"/>
      <c r="FC100" s="85"/>
      <c r="FD100" s="86"/>
      <c r="FE100" s="86"/>
      <c r="FF100" s="87"/>
      <c r="FG100" s="85"/>
      <c r="FH100" s="86"/>
      <c r="FI100" s="86"/>
      <c r="FJ100" s="87"/>
      <c r="FK100" s="18"/>
      <c r="FL100" s="85"/>
      <c r="FM100" s="86"/>
      <c r="FN100" s="86"/>
      <c r="FO100" s="87"/>
      <c r="FP100" s="85"/>
      <c r="FQ100" s="86"/>
      <c r="FR100" s="86"/>
      <c r="FS100" s="87"/>
      <c r="FT100" s="18"/>
      <c r="FU100" s="85"/>
      <c r="FV100" s="86"/>
      <c r="FW100" s="86"/>
      <c r="FX100" s="87"/>
      <c r="FY100" s="85"/>
      <c r="FZ100" s="86"/>
      <c r="GA100" s="86"/>
      <c r="GB100" s="87"/>
      <c r="GC100" s="18"/>
      <c r="GD100" s="85"/>
      <c r="GE100" s="86"/>
      <c r="GF100" s="86"/>
      <c r="GG100" s="87"/>
      <c r="GH100" s="85"/>
      <c r="GI100" s="86"/>
      <c r="GJ100" s="86"/>
      <c r="GK100" s="87"/>
      <c r="GL100" s="18"/>
      <c r="GM100" s="85"/>
      <c r="GN100" s="86"/>
      <c r="GO100" s="86"/>
      <c r="GP100" s="87"/>
      <c r="GQ100" s="85"/>
      <c r="GR100" s="86"/>
      <c r="GS100" s="86"/>
      <c r="GT100" s="87"/>
      <c r="GU100" s="18"/>
      <c r="GV100" s="85"/>
      <c r="GW100" s="86"/>
      <c r="GX100" s="86"/>
      <c r="GY100" s="87"/>
      <c r="GZ100" s="85"/>
      <c r="HA100" s="86"/>
      <c r="HB100" s="86"/>
      <c r="HC100" s="87"/>
      <c r="HD100" s="18"/>
      <c r="HE100" s="85"/>
      <c r="HF100" s="86"/>
      <c r="HG100" s="86"/>
      <c r="HH100" s="87"/>
      <c r="HI100" s="85"/>
      <c r="HJ100" s="86"/>
      <c r="HK100" s="86"/>
      <c r="HL100" s="87"/>
      <c r="HM100" s="18"/>
      <c r="HN100" s="85"/>
      <c r="HO100" s="86"/>
      <c r="HP100" s="86"/>
      <c r="HQ100" s="87"/>
      <c r="HR100" s="85"/>
      <c r="HS100" s="86"/>
      <c r="HT100" s="86"/>
      <c r="HU100" s="87"/>
      <c r="HV100" s="18"/>
      <c r="HW100" s="85"/>
      <c r="HX100" s="86"/>
      <c r="HY100" s="86"/>
      <c r="HZ100" s="87"/>
      <c r="IA100" s="85"/>
      <c r="IB100" s="86"/>
      <c r="IC100" s="86"/>
      <c r="ID100" s="87"/>
      <c r="IE100" s="18"/>
      <c r="IF100" s="85"/>
      <c r="IG100" s="86"/>
      <c r="IH100" s="86"/>
      <c r="II100" s="87"/>
      <c r="IJ100" s="85"/>
      <c r="IK100" s="86"/>
      <c r="IL100" s="86"/>
      <c r="IM100" s="87"/>
      <c r="IN100" s="18"/>
      <c r="IO100" s="85"/>
      <c r="IP100" s="86"/>
      <c r="IQ100" s="86"/>
      <c r="IR100" s="87"/>
      <c r="IS100" s="85"/>
      <c r="IT100" s="86"/>
      <c r="IU100" s="86"/>
      <c r="IV100" s="87"/>
    </row>
    <row r="101" spans="1:256" ht="19.5" customHeight="1">
      <c r="A101" s="159" t="s">
        <v>5</v>
      </c>
      <c r="B101" s="160">
        <v>0</v>
      </c>
      <c r="C101" s="160">
        <v>5</v>
      </c>
      <c r="D101" s="161" t="s">
        <v>43</v>
      </c>
      <c r="E101" s="18"/>
      <c r="F101" s="159" t="s">
        <v>6</v>
      </c>
      <c r="G101" s="160">
        <v>4</v>
      </c>
      <c r="H101" s="160">
        <v>1</v>
      </c>
      <c r="I101" s="161" t="s">
        <v>8</v>
      </c>
      <c r="J101" s="85"/>
      <c r="K101" s="86"/>
      <c r="L101" s="86"/>
      <c r="M101" s="87"/>
      <c r="N101" s="18"/>
      <c r="O101" s="85"/>
      <c r="P101" s="86"/>
      <c r="Q101" s="86"/>
      <c r="R101" s="87"/>
      <c r="S101" s="85"/>
      <c r="T101" s="86"/>
      <c r="U101" s="86"/>
      <c r="V101" s="87"/>
      <c r="W101" s="18"/>
      <c r="X101" s="85"/>
      <c r="Y101" s="86"/>
      <c r="Z101" s="86"/>
      <c r="AA101" s="87"/>
      <c r="AB101" s="85"/>
      <c r="AC101" s="86"/>
      <c r="AD101" s="86"/>
      <c r="AE101" s="87"/>
      <c r="AF101" s="18"/>
      <c r="AG101" s="85"/>
      <c r="AH101" s="86"/>
      <c r="AI101" s="86"/>
      <c r="AJ101" s="87"/>
      <c r="AK101" s="85"/>
      <c r="AL101" s="86"/>
      <c r="AM101" s="86"/>
      <c r="AN101" s="87"/>
      <c r="AO101" s="18"/>
      <c r="AP101" s="85"/>
      <c r="AQ101" s="86"/>
      <c r="AR101" s="86"/>
      <c r="AS101" s="87"/>
      <c r="AT101" s="85"/>
      <c r="AU101" s="86"/>
      <c r="AV101" s="86"/>
      <c r="AW101" s="87"/>
      <c r="AX101" s="18"/>
      <c r="AY101" s="85"/>
      <c r="AZ101" s="86"/>
      <c r="BA101" s="86"/>
      <c r="BB101" s="87"/>
      <c r="BC101" s="85"/>
      <c r="BD101" s="86"/>
      <c r="BE101" s="86"/>
      <c r="BF101" s="87"/>
      <c r="BG101" s="18"/>
      <c r="BH101" s="85"/>
      <c r="BI101" s="86"/>
      <c r="BJ101" s="86"/>
      <c r="BK101" s="87"/>
      <c r="BL101" s="85"/>
      <c r="BM101" s="86"/>
      <c r="BN101" s="86"/>
      <c r="BO101" s="87"/>
      <c r="BP101" s="18"/>
      <c r="BQ101" s="85"/>
      <c r="BR101" s="86"/>
      <c r="BS101" s="86"/>
      <c r="BT101" s="87"/>
      <c r="BU101" s="85"/>
      <c r="BV101" s="86"/>
      <c r="BW101" s="86"/>
      <c r="BX101" s="87"/>
      <c r="BY101" s="18"/>
      <c r="BZ101" s="85"/>
      <c r="CA101" s="86"/>
      <c r="CB101" s="86"/>
      <c r="CC101" s="87"/>
      <c r="CD101" s="85"/>
      <c r="CE101" s="86"/>
      <c r="CF101" s="86"/>
      <c r="CG101" s="87"/>
      <c r="CH101" s="18"/>
      <c r="CI101" s="85"/>
      <c r="CJ101" s="86"/>
      <c r="CK101" s="86"/>
      <c r="CL101" s="87"/>
      <c r="CM101" s="85"/>
      <c r="CN101" s="86"/>
      <c r="CO101" s="86"/>
      <c r="CP101" s="87"/>
      <c r="CQ101" s="18"/>
      <c r="CR101" s="85"/>
      <c r="CS101" s="86"/>
      <c r="CT101" s="86"/>
      <c r="CU101" s="87"/>
      <c r="CV101" s="85"/>
      <c r="CW101" s="86"/>
      <c r="CX101" s="86"/>
      <c r="CY101" s="87"/>
      <c r="CZ101" s="18"/>
      <c r="DA101" s="85"/>
      <c r="DB101" s="86"/>
      <c r="DC101" s="86"/>
      <c r="DD101" s="87"/>
      <c r="DE101" s="85"/>
      <c r="DF101" s="86"/>
      <c r="DG101" s="86"/>
      <c r="DH101" s="87"/>
      <c r="DI101" s="18"/>
      <c r="DJ101" s="85"/>
      <c r="DK101" s="86"/>
      <c r="DL101" s="86"/>
      <c r="DM101" s="87"/>
      <c r="DN101" s="85"/>
      <c r="DO101" s="86"/>
      <c r="DP101" s="86"/>
      <c r="DQ101" s="87"/>
      <c r="DR101" s="18"/>
      <c r="DS101" s="85"/>
      <c r="DT101" s="86"/>
      <c r="DU101" s="86"/>
      <c r="DV101" s="87"/>
      <c r="DW101" s="85"/>
      <c r="DX101" s="86"/>
      <c r="DY101" s="86"/>
      <c r="DZ101" s="87"/>
      <c r="EA101" s="18"/>
      <c r="EB101" s="85"/>
      <c r="EC101" s="86"/>
      <c r="ED101" s="86"/>
      <c r="EE101" s="87"/>
      <c r="EF101" s="85"/>
      <c r="EG101" s="86"/>
      <c r="EH101" s="86"/>
      <c r="EI101" s="87"/>
      <c r="EJ101" s="18"/>
      <c r="EK101" s="85"/>
      <c r="EL101" s="86"/>
      <c r="EM101" s="86"/>
      <c r="EN101" s="87"/>
      <c r="EO101" s="85"/>
      <c r="EP101" s="86"/>
      <c r="EQ101" s="86"/>
      <c r="ER101" s="87"/>
      <c r="ES101" s="18"/>
      <c r="ET101" s="85"/>
      <c r="EU101" s="86"/>
      <c r="EV101" s="86"/>
      <c r="EW101" s="87"/>
      <c r="EX101" s="85"/>
      <c r="EY101" s="86"/>
      <c r="EZ101" s="86"/>
      <c r="FA101" s="87"/>
      <c r="FB101" s="18"/>
      <c r="FC101" s="85"/>
      <c r="FD101" s="86"/>
      <c r="FE101" s="86"/>
      <c r="FF101" s="87"/>
      <c r="FG101" s="85"/>
      <c r="FH101" s="86"/>
      <c r="FI101" s="86"/>
      <c r="FJ101" s="87"/>
      <c r="FK101" s="18"/>
      <c r="FL101" s="85"/>
      <c r="FM101" s="86"/>
      <c r="FN101" s="86"/>
      <c r="FO101" s="87"/>
      <c r="FP101" s="85"/>
      <c r="FQ101" s="86"/>
      <c r="FR101" s="86"/>
      <c r="FS101" s="87"/>
      <c r="FT101" s="18"/>
      <c r="FU101" s="85"/>
      <c r="FV101" s="86"/>
      <c r="FW101" s="86"/>
      <c r="FX101" s="87"/>
      <c r="FY101" s="85"/>
      <c r="FZ101" s="86"/>
      <c r="GA101" s="86"/>
      <c r="GB101" s="87"/>
      <c r="GC101" s="18"/>
      <c r="GD101" s="85"/>
      <c r="GE101" s="86"/>
      <c r="GF101" s="86"/>
      <c r="GG101" s="87"/>
      <c r="GH101" s="85"/>
      <c r="GI101" s="86"/>
      <c r="GJ101" s="86"/>
      <c r="GK101" s="87"/>
      <c r="GL101" s="18"/>
      <c r="GM101" s="85"/>
      <c r="GN101" s="86"/>
      <c r="GO101" s="86"/>
      <c r="GP101" s="87"/>
      <c r="GQ101" s="85"/>
      <c r="GR101" s="86"/>
      <c r="GS101" s="86"/>
      <c r="GT101" s="87"/>
      <c r="GU101" s="18"/>
      <c r="GV101" s="85"/>
      <c r="GW101" s="86"/>
      <c r="GX101" s="86"/>
      <c r="GY101" s="87"/>
      <c r="GZ101" s="85"/>
      <c r="HA101" s="86"/>
      <c r="HB101" s="86"/>
      <c r="HC101" s="87"/>
      <c r="HD101" s="18"/>
      <c r="HE101" s="85"/>
      <c r="HF101" s="86"/>
      <c r="HG101" s="86"/>
      <c r="HH101" s="87"/>
      <c r="HI101" s="85"/>
      <c r="HJ101" s="86"/>
      <c r="HK101" s="86"/>
      <c r="HL101" s="87"/>
      <c r="HM101" s="18"/>
      <c r="HN101" s="85"/>
      <c r="HO101" s="86"/>
      <c r="HP101" s="86"/>
      <c r="HQ101" s="87"/>
      <c r="HR101" s="85"/>
      <c r="HS101" s="86"/>
      <c r="HT101" s="86"/>
      <c r="HU101" s="87"/>
      <c r="HV101" s="18"/>
      <c r="HW101" s="85"/>
      <c r="HX101" s="86"/>
      <c r="HY101" s="86"/>
      <c r="HZ101" s="87"/>
      <c r="IA101" s="85"/>
      <c r="IB101" s="86"/>
      <c r="IC101" s="86"/>
      <c r="ID101" s="87"/>
      <c r="IE101" s="18"/>
      <c r="IF101" s="85"/>
      <c r="IG101" s="86"/>
      <c r="IH101" s="86"/>
      <c r="II101" s="87"/>
      <c r="IJ101" s="85"/>
      <c r="IK101" s="86"/>
      <c r="IL101" s="86"/>
      <c r="IM101" s="87"/>
      <c r="IN101" s="18"/>
      <c r="IO101" s="85"/>
      <c r="IP101" s="86"/>
      <c r="IQ101" s="86"/>
      <c r="IR101" s="87"/>
      <c r="IS101" s="85"/>
      <c r="IT101" s="86"/>
      <c r="IU101" s="86"/>
      <c r="IV101" s="87"/>
    </row>
    <row r="102" spans="1:256" ht="19.5" customHeight="1">
      <c r="A102" s="159" t="s">
        <v>3</v>
      </c>
      <c r="B102" s="160">
        <v>1</v>
      </c>
      <c r="C102" s="160">
        <v>4</v>
      </c>
      <c r="D102" s="161" t="s">
        <v>55</v>
      </c>
      <c r="E102" s="18"/>
      <c r="F102" s="159" t="s">
        <v>54</v>
      </c>
      <c r="G102" s="160">
        <v>4</v>
      </c>
      <c r="H102" s="160">
        <v>1</v>
      </c>
      <c r="I102" s="161" t="s">
        <v>3</v>
      </c>
      <c r="J102" s="85"/>
      <c r="K102" s="86"/>
      <c r="L102" s="86"/>
      <c r="M102" s="87"/>
      <c r="N102" s="18"/>
      <c r="O102" s="85"/>
      <c r="P102" s="86"/>
      <c r="Q102" s="86"/>
      <c r="R102" s="87"/>
      <c r="S102" s="85"/>
      <c r="T102" s="86"/>
      <c r="U102" s="86"/>
      <c r="V102" s="87"/>
      <c r="W102" s="18"/>
      <c r="X102" s="85"/>
      <c r="Y102" s="86"/>
      <c r="Z102" s="86"/>
      <c r="AA102" s="87"/>
      <c r="AB102" s="85"/>
      <c r="AC102" s="86"/>
      <c r="AD102" s="86"/>
      <c r="AE102" s="87"/>
      <c r="AF102" s="18"/>
      <c r="AG102" s="85"/>
      <c r="AH102" s="86"/>
      <c r="AI102" s="86"/>
      <c r="AJ102" s="87"/>
      <c r="AK102" s="85"/>
      <c r="AL102" s="86"/>
      <c r="AM102" s="86"/>
      <c r="AN102" s="87"/>
      <c r="AO102" s="18"/>
      <c r="AP102" s="85"/>
      <c r="AQ102" s="86"/>
      <c r="AR102" s="86"/>
      <c r="AS102" s="87"/>
      <c r="AT102" s="85"/>
      <c r="AU102" s="86"/>
      <c r="AV102" s="86"/>
      <c r="AW102" s="87"/>
      <c r="AX102" s="18"/>
      <c r="AY102" s="85"/>
      <c r="AZ102" s="86"/>
      <c r="BA102" s="86"/>
      <c r="BB102" s="87"/>
      <c r="BC102" s="85"/>
      <c r="BD102" s="86"/>
      <c r="BE102" s="86"/>
      <c r="BF102" s="87"/>
      <c r="BG102" s="18"/>
      <c r="BH102" s="85"/>
      <c r="BI102" s="86"/>
      <c r="BJ102" s="86"/>
      <c r="BK102" s="87"/>
      <c r="BL102" s="85"/>
      <c r="BM102" s="86"/>
      <c r="BN102" s="86"/>
      <c r="BO102" s="87"/>
      <c r="BP102" s="18"/>
      <c r="BQ102" s="85"/>
      <c r="BR102" s="86"/>
      <c r="BS102" s="86"/>
      <c r="BT102" s="87"/>
      <c r="BU102" s="85"/>
      <c r="BV102" s="86"/>
      <c r="BW102" s="86"/>
      <c r="BX102" s="87"/>
      <c r="BY102" s="18"/>
      <c r="BZ102" s="85"/>
      <c r="CA102" s="86"/>
      <c r="CB102" s="86"/>
      <c r="CC102" s="87"/>
      <c r="CD102" s="85"/>
      <c r="CE102" s="86"/>
      <c r="CF102" s="86"/>
      <c r="CG102" s="87"/>
      <c r="CH102" s="18"/>
      <c r="CI102" s="85"/>
      <c r="CJ102" s="86"/>
      <c r="CK102" s="86"/>
      <c r="CL102" s="87"/>
      <c r="CM102" s="85"/>
      <c r="CN102" s="86"/>
      <c r="CO102" s="86"/>
      <c r="CP102" s="87"/>
      <c r="CQ102" s="18"/>
      <c r="CR102" s="85"/>
      <c r="CS102" s="86"/>
      <c r="CT102" s="86"/>
      <c r="CU102" s="87"/>
      <c r="CV102" s="85"/>
      <c r="CW102" s="86"/>
      <c r="CX102" s="86"/>
      <c r="CY102" s="87"/>
      <c r="CZ102" s="18"/>
      <c r="DA102" s="85"/>
      <c r="DB102" s="86"/>
      <c r="DC102" s="86"/>
      <c r="DD102" s="87"/>
      <c r="DE102" s="85"/>
      <c r="DF102" s="86"/>
      <c r="DG102" s="86"/>
      <c r="DH102" s="87"/>
      <c r="DI102" s="18"/>
      <c r="DJ102" s="85"/>
      <c r="DK102" s="86"/>
      <c r="DL102" s="86"/>
      <c r="DM102" s="87"/>
      <c r="DN102" s="85"/>
      <c r="DO102" s="86"/>
      <c r="DP102" s="86"/>
      <c r="DQ102" s="87"/>
      <c r="DR102" s="18"/>
      <c r="DS102" s="85"/>
      <c r="DT102" s="86"/>
      <c r="DU102" s="86"/>
      <c r="DV102" s="87"/>
      <c r="DW102" s="85"/>
      <c r="DX102" s="86"/>
      <c r="DY102" s="86"/>
      <c r="DZ102" s="87"/>
      <c r="EA102" s="18"/>
      <c r="EB102" s="85"/>
      <c r="EC102" s="86"/>
      <c r="ED102" s="86"/>
      <c r="EE102" s="87"/>
      <c r="EF102" s="85"/>
      <c r="EG102" s="86"/>
      <c r="EH102" s="86"/>
      <c r="EI102" s="87"/>
      <c r="EJ102" s="18"/>
      <c r="EK102" s="85"/>
      <c r="EL102" s="86"/>
      <c r="EM102" s="86"/>
      <c r="EN102" s="87"/>
      <c r="EO102" s="85"/>
      <c r="EP102" s="86"/>
      <c r="EQ102" s="86"/>
      <c r="ER102" s="87"/>
      <c r="ES102" s="18"/>
      <c r="ET102" s="85"/>
      <c r="EU102" s="86"/>
      <c r="EV102" s="86"/>
      <c r="EW102" s="87"/>
      <c r="EX102" s="85"/>
      <c r="EY102" s="86"/>
      <c r="EZ102" s="86"/>
      <c r="FA102" s="87"/>
      <c r="FB102" s="18"/>
      <c r="FC102" s="85"/>
      <c r="FD102" s="86"/>
      <c r="FE102" s="86"/>
      <c r="FF102" s="87"/>
      <c r="FG102" s="85"/>
      <c r="FH102" s="86"/>
      <c r="FI102" s="86"/>
      <c r="FJ102" s="87"/>
      <c r="FK102" s="18"/>
      <c r="FL102" s="85"/>
      <c r="FM102" s="86"/>
      <c r="FN102" s="86"/>
      <c r="FO102" s="87"/>
      <c r="FP102" s="85"/>
      <c r="FQ102" s="86"/>
      <c r="FR102" s="86"/>
      <c r="FS102" s="87"/>
      <c r="FT102" s="18"/>
      <c r="FU102" s="85"/>
      <c r="FV102" s="86"/>
      <c r="FW102" s="86"/>
      <c r="FX102" s="87"/>
      <c r="FY102" s="85"/>
      <c r="FZ102" s="86"/>
      <c r="GA102" s="86"/>
      <c r="GB102" s="87"/>
      <c r="GC102" s="18"/>
      <c r="GD102" s="85"/>
      <c r="GE102" s="86"/>
      <c r="GF102" s="86"/>
      <c r="GG102" s="87"/>
      <c r="GH102" s="85"/>
      <c r="GI102" s="86"/>
      <c r="GJ102" s="86"/>
      <c r="GK102" s="87"/>
      <c r="GL102" s="18"/>
      <c r="GM102" s="85"/>
      <c r="GN102" s="86"/>
      <c r="GO102" s="86"/>
      <c r="GP102" s="87"/>
      <c r="GQ102" s="85"/>
      <c r="GR102" s="86"/>
      <c r="GS102" s="86"/>
      <c r="GT102" s="87"/>
      <c r="GU102" s="18"/>
      <c r="GV102" s="85"/>
      <c r="GW102" s="86"/>
      <c r="GX102" s="86"/>
      <c r="GY102" s="87"/>
      <c r="GZ102" s="85"/>
      <c r="HA102" s="86"/>
      <c r="HB102" s="86"/>
      <c r="HC102" s="87"/>
      <c r="HD102" s="18"/>
      <c r="HE102" s="85"/>
      <c r="HF102" s="86"/>
      <c r="HG102" s="86"/>
      <c r="HH102" s="87"/>
      <c r="HI102" s="85"/>
      <c r="HJ102" s="86"/>
      <c r="HK102" s="86"/>
      <c r="HL102" s="87"/>
      <c r="HM102" s="18"/>
      <c r="HN102" s="85"/>
      <c r="HO102" s="86"/>
      <c r="HP102" s="86"/>
      <c r="HQ102" s="87"/>
      <c r="HR102" s="85"/>
      <c r="HS102" s="86"/>
      <c r="HT102" s="86"/>
      <c r="HU102" s="87"/>
      <c r="HV102" s="18"/>
      <c r="HW102" s="85"/>
      <c r="HX102" s="86"/>
      <c r="HY102" s="86"/>
      <c r="HZ102" s="87"/>
      <c r="IA102" s="85"/>
      <c r="IB102" s="86"/>
      <c r="IC102" s="86"/>
      <c r="ID102" s="87"/>
      <c r="IE102" s="18"/>
      <c r="IF102" s="85"/>
      <c r="IG102" s="86"/>
      <c r="IH102" s="86"/>
      <c r="II102" s="87"/>
      <c r="IJ102" s="85"/>
      <c r="IK102" s="86"/>
      <c r="IL102" s="86"/>
      <c r="IM102" s="87"/>
      <c r="IN102" s="18"/>
      <c r="IO102" s="85"/>
      <c r="IP102" s="86"/>
      <c r="IQ102" s="86"/>
      <c r="IR102" s="87"/>
      <c r="IS102" s="85"/>
      <c r="IT102" s="86"/>
      <c r="IU102" s="86"/>
      <c r="IV102" s="87"/>
    </row>
    <row r="103" spans="1:256" ht="19.5" customHeight="1">
      <c r="A103" s="159" t="s">
        <v>1</v>
      </c>
      <c r="B103" s="160">
        <v>3</v>
      </c>
      <c r="C103" s="160">
        <v>2</v>
      </c>
      <c r="D103" s="161" t="s">
        <v>6</v>
      </c>
      <c r="E103" s="18"/>
      <c r="F103" s="159" t="s">
        <v>5</v>
      </c>
      <c r="G103" s="160">
        <v>3</v>
      </c>
      <c r="H103" s="160">
        <v>2</v>
      </c>
      <c r="I103" s="161" t="s">
        <v>10</v>
      </c>
      <c r="J103" s="85"/>
      <c r="K103" s="86"/>
      <c r="L103" s="86"/>
      <c r="M103" s="87"/>
      <c r="N103" s="18"/>
      <c r="O103" s="85"/>
      <c r="P103" s="86"/>
      <c r="Q103" s="86"/>
      <c r="R103" s="87"/>
      <c r="S103" s="85"/>
      <c r="T103" s="86"/>
      <c r="U103" s="86"/>
      <c r="V103" s="87"/>
      <c r="W103" s="18"/>
      <c r="X103" s="85"/>
      <c r="Y103" s="86"/>
      <c r="Z103" s="86"/>
      <c r="AA103" s="87"/>
      <c r="AB103" s="85"/>
      <c r="AC103" s="86"/>
      <c r="AD103" s="86"/>
      <c r="AE103" s="87"/>
      <c r="AF103" s="18"/>
      <c r="AG103" s="85"/>
      <c r="AH103" s="86"/>
      <c r="AI103" s="86"/>
      <c r="AJ103" s="87"/>
      <c r="AK103" s="85"/>
      <c r="AL103" s="86"/>
      <c r="AM103" s="86"/>
      <c r="AN103" s="87"/>
      <c r="AO103" s="18"/>
      <c r="AP103" s="85"/>
      <c r="AQ103" s="86"/>
      <c r="AR103" s="86"/>
      <c r="AS103" s="87"/>
      <c r="AT103" s="85"/>
      <c r="AU103" s="86"/>
      <c r="AV103" s="86"/>
      <c r="AW103" s="87"/>
      <c r="AX103" s="18"/>
      <c r="AY103" s="85"/>
      <c r="AZ103" s="86"/>
      <c r="BA103" s="86"/>
      <c r="BB103" s="87"/>
      <c r="BC103" s="85"/>
      <c r="BD103" s="86"/>
      <c r="BE103" s="86"/>
      <c r="BF103" s="87"/>
      <c r="BG103" s="18"/>
      <c r="BH103" s="85"/>
      <c r="BI103" s="86"/>
      <c r="BJ103" s="86"/>
      <c r="BK103" s="87"/>
      <c r="BL103" s="85"/>
      <c r="BM103" s="86"/>
      <c r="BN103" s="86"/>
      <c r="BO103" s="87"/>
      <c r="BP103" s="18"/>
      <c r="BQ103" s="85"/>
      <c r="BR103" s="86"/>
      <c r="BS103" s="86"/>
      <c r="BT103" s="87"/>
      <c r="BU103" s="85"/>
      <c r="BV103" s="86"/>
      <c r="BW103" s="86"/>
      <c r="BX103" s="87"/>
      <c r="BY103" s="18"/>
      <c r="BZ103" s="85"/>
      <c r="CA103" s="86"/>
      <c r="CB103" s="86"/>
      <c r="CC103" s="87"/>
      <c r="CD103" s="85"/>
      <c r="CE103" s="86"/>
      <c r="CF103" s="86"/>
      <c r="CG103" s="87"/>
      <c r="CH103" s="18"/>
      <c r="CI103" s="85"/>
      <c r="CJ103" s="86"/>
      <c r="CK103" s="86"/>
      <c r="CL103" s="87"/>
      <c r="CM103" s="85"/>
      <c r="CN103" s="86"/>
      <c r="CO103" s="86"/>
      <c r="CP103" s="87"/>
      <c r="CQ103" s="18"/>
      <c r="CR103" s="85"/>
      <c r="CS103" s="86"/>
      <c r="CT103" s="86"/>
      <c r="CU103" s="87"/>
      <c r="CV103" s="85"/>
      <c r="CW103" s="86"/>
      <c r="CX103" s="86"/>
      <c r="CY103" s="87"/>
      <c r="CZ103" s="18"/>
      <c r="DA103" s="85"/>
      <c r="DB103" s="86"/>
      <c r="DC103" s="86"/>
      <c r="DD103" s="87"/>
      <c r="DE103" s="85"/>
      <c r="DF103" s="86"/>
      <c r="DG103" s="86"/>
      <c r="DH103" s="87"/>
      <c r="DI103" s="18"/>
      <c r="DJ103" s="85"/>
      <c r="DK103" s="86"/>
      <c r="DL103" s="86"/>
      <c r="DM103" s="87"/>
      <c r="DN103" s="85"/>
      <c r="DO103" s="86"/>
      <c r="DP103" s="86"/>
      <c r="DQ103" s="87"/>
      <c r="DR103" s="18"/>
      <c r="DS103" s="85"/>
      <c r="DT103" s="86"/>
      <c r="DU103" s="86"/>
      <c r="DV103" s="87"/>
      <c r="DW103" s="85"/>
      <c r="DX103" s="86"/>
      <c r="DY103" s="86"/>
      <c r="DZ103" s="87"/>
      <c r="EA103" s="18"/>
      <c r="EB103" s="85"/>
      <c r="EC103" s="86"/>
      <c r="ED103" s="86"/>
      <c r="EE103" s="87"/>
      <c r="EF103" s="85"/>
      <c r="EG103" s="86"/>
      <c r="EH103" s="86"/>
      <c r="EI103" s="87"/>
      <c r="EJ103" s="18"/>
      <c r="EK103" s="85"/>
      <c r="EL103" s="86"/>
      <c r="EM103" s="86"/>
      <c r="EN103" s="87"/>
      <c r="EO103" s="85"/>
      <c r="EP103" s="86"/>
      <c r="EQ103" s="86"/>
      <c r="ER103" s="87"/>
      <c r="ES103" s="18"/>
      <c r="ET103" s="85"/>
      <c r="EU103" s="86"/>
      <c r="EV103" s="86"/>
      <c r="EW103" s="87"/>
      <c r="EX103" s="85"/>
      <c r="EY103" s="86"/>
      <c r="EZ103" s="86"/>
      <c r="FA103" s="87"/>
      <c r="FB103" s="18"/>
      <c r="FC103" s="85"/>
      <c r="FD103" s="86"/>
      <c r="FE103" s="86"/>
      <c r="FF103" s="87"/>
      <c r="FG103" s="85"/>
      <c r="FH103" s="86"/>
      <c r="FI103" s="86"/>
      <c r="FJ103" s="87"/>
      <c r="FK103" s="18"/>
      <c r="FL103" s="85"/>
      <c r="FM103" s="86"/>
      <c r="FN103" s="86"/>
      <c r="FO103" s="87"/>
      <c r="FP103" s="85"/>
      <c r="FQ103" s="86"/>
      <c r="FR103" s="86"/>
      <c r="FS103" s="87"/>
      <c r="FT103" s="18"/>
      <c r="FU103" s="85"/>
      <c r="FV103" s="86"/>
      <c r="FW103" s="86"/>
      <c r="FX103" s="87"/>
      <c r="FY103" s="85"/>
      <c r="FZ103" s="86"/>
      <c r="GA103" s="86"/>
      <c r="GB103" s="87"/>
      <c r="GC103" s="18"/>
      <c r="GD103" s="85"/>
      <c r="GE103" s="86"/>
      <c r="GF103" s="86"/>
      <c r="GG103" s="87"/>
      <c r="GH103" s="85"/>
      <c r="GI103" s="86"/>
      <c r="GJ103" s="86"/>
      <c r="GK103" s="87"/>
      <c r="GL103" s="18"/>
      <c r="GM103" s="85"/>
      <c r="GN103" s="86"/>
      <c r="GO103" s="86"/>
      <c r="GP103" s="87"/>
      <c r="GQ103" s="85"/>
      <c r="GR103" s="86"/>
      <c r="GS103" s="86"/>
      <c r="GT103" s="87"/>
      <c r="GU103" s="18"/>
      <c r="GV103" s="85"/>
      <c r="GW103" s="86"/>
      <c r="GX103" s="86"/>
      <c r="GY103" s="87"/>
      <c r="GZ103" s="85"/>
      <c r="HA103" s="86"/>
      <c r="HB103" s="86"/>
      <c r="HC103" s="87"/>
      <c r="HD103" s="18"/>
      <c r="HE103" s="85"/>
      <c r="HF103" s="86"/>
      <c r="HG103" s="86"/>
      <c r="HH103" s="87"/>
      <c r="HI103" s="85"/>
      <c r="HJ103" s="86"/>
      <c r="HK103" s="86"/>
      <c r="HL103" s="87"/>
      <c r="HM103" s="18"/>
      <c r="HN103" s="85"/>
      <c r="HO103" s="86"/>
      <c r="HP103" s="86"/>
      <c r="HQ103" s="87"/>
      <c r="HR103" s="85"/>
      <c r="HS103" s="86"/>
      <c r="HT103" s="86"/>
      <c r="HU103" s="87"/>
      <c r="HV103" s="18"/>
      <c r="HW103" s="85"/>
      <c r="HX103" s="86"/>
      <c r="HY103" s="86"/>
      <c r="HZ103" s="87"/>
      <c r="IA103" s="85"/>
      <c r="IB103" s="86"/>
      <c r="IC103" s="86"/>
      <c r="ID103" s="87"/>
      <c r="IE103" s="18"/>
      <c r="IF103" s="85"/>
      <c r="IG103" s="86"/>
      <c r="IH103" s="86"/>
      <c r="II103" s="87"/>
      <c r="IJ103" s="85"/>
      <c r="IK103" s="86"/>
      <c r="IL103" s="86"/>
      <c r="IM103" s="87"/>
      <c r="IN103" s="18"/>
      <c r="IO103" s="85"/>
      <c r="IP103" s="86"/>
      <c r="IQ103" s="86"/>
      <c r="IR103" s="87"/>
      <c r="IS103" s="85"/>
      <c r="IT103" s="86"/>
      <c r="IU103" s="86"/>
      <c r="IV103" s="87"/>
    </row>
    <row r="104" spans="1:256" ht="19.5" customHeight="1">
      <c r="A104" s="159" t="s">
        <v>10</v>
      </c>
      <c r="B104" s="160">
        <v>4</v>
      </c>
      <c r="C104" s="160">
        <v>1</v>
      </c>
      <c r="D104" s="161" t="s">
        <v>9</v>
      </c>
      <c r="E104" s="18"/>
      <c r="F104" s="159" t="s">
        <v>7</v>
      </c>
      <c r="G104" s="160">
        <v>3</v>
      </c>
      <c r="H104" s="160">
        <v>2</v>
      </c>
      <c r="I104" s="161" t="s">
        <v>1</v>
      </c>
      <c r="J104" s="85"/>
      <c r="K104" s="86"/>
      <c r="L104" s="86"/>
      <c r="M104" s="87"/>
      <c r="N104" s="18"/>
      <c r="O104" s="85"/>
      <c r="P104" s="86"/>
      <c r="Q104" s="86"/>
      <c r="R104" s="87"/>
      <c r="S104" s="85"/>
      <c r="T104" s="86"/>
      <c r="U104" s="86"/>
      <c r="V104" s="87"/>
      <c r="W104" s="18"/>
      <c r="X104" s="85"/>
      <c r="Y104" s="86"/>
      <c r="Z104" s="86"/>
      <c r="AA104" s="87"/>
      <c r="AB104" s="85"/>
      <c r="AC104" s="86"/>
      <c r="AD104" s="86"/>
      <c r="AE104" s="87"/>
      <c r="AF104" s="18"/>
      <c r="AG104" s="85"/>
      <c r="AH104" s="86"/>
      <c r="AI104" s="86"/>
      <c r="AJ104" s="87"/>
      <c r="AK104" s="85"/>
      <c r="AL104" s="86"/>
      <c r="AM104" s="86"/>
      <c r="AN104" s="87"/>
      <c r="AO104" s="18"/>
      <c r="AP104" s="85"/>
      <c r="AQ104" s="86"/>
      <c r="AR104" s="86"/>
      <c r="AS104" s="87"/>
      <c r="AT104" s="85"/>
      <c r="AU104" s="86"/>
      <c r="AV104" s="86"/>
      <c r="AW104" s="87"/>
      <c r="AX104" s="18"/>
      <c r="AY104" s="85"/>
      <c r="AZ104" s="86"/>
      <c r="BA104" s="86"/>
      <c r="BB104" s="87"/>
      <c r="BC104" s="85"/>
      <c r="BD104" s="86"/>
      <c r="BE104" s="86"/>
      <c r="BF104" s="87"/>
      <c r="BG104" s="18"/>
      <c r="BH104" s="85"/>
      <c r="BI104" s="86"/>
      <c r="BJ104" s="86"/>
      <c r="BK104" s="87"/>
      <c r="BL104" s="85"/>
      <c r="BM104" s="86"/>
      <c r="BN104" s="86"/>
      <c r="BO104" s="87"/>
      <c r="BP104" s="18"/>
      <c r="BQ104" s="85"/>
      <c r="BR104" s="86"/>
      <c r="BS104" s="86"/>
      <c r="BT104" s="87"/>
      <c r="BU104" s="85"/>
      <c r="BV104" s="86"/>
      <c r="BW104" s="86"/>
      <c r="BX104" s="87"/>
      <c r="BY104" s="18"/>
      <c r="BZ104" s="85"/>
      <c r="CA104" s="86"/>
      <c r="CB104" s="86"/>
      <c r="CC104" s="87"/>
      <c r="CD104" s="85"/>
      <c r="CE104" s="86"/>
      <c r="CF104" s="86"/>
      <c r="CG104" s="87"/>
      <c r="CH104" s="18"/>
      <c r="CI104" s="85"/>
      <c r="CJ104" s="86"/>
      <c r="CK104" s="86"/>
      <c r="CL104" s="87"/>
      <c r="CM104" s="85"/>
      <c r="CN104" s="86"/>
      <c r="CO104" s="86"/>
      <c r="CP104" s="87"/>
      <c r="CQ104" s="18"/>
      <c r="CR104" s="85"/>
      <c r="CS104" s="86"/>
      <c r="CT104" s="86"/>
      <c r="CU104" s="87"/>
      <c r="CV104" s="85"/>
      <c r="CW104" s="86"/>
      <c r="CX104" s="86"/>
      <c r="CY104" s="87"/>
      <c r="CZ104" s="18"/>
      <c r="DA104" s="85"/>
      <c r="DB104" s="86"/>
      <c r="DC104" s="86"/>
      <c r="DD104" s="87"/>
      <c r="DE104" s="85"/>
      <c r="DF104" s="86"/>
      <c r="DG104" s="86"/>
      <c r="DH104" s="87"/>
      <c r="DI104" s="18"/>
      <c r="DJ104" s="85"/>
      <c r="DK104" s="86"/>
      <c r="DL104" s="86"/>
      <c r="DM104" s="87"/>
      <c r="DN104" s="85"/>
      <c r="DO104" s="86"/>
      <c r="DP104" s="86"/>
      <c r="DQ104" s="87"/>
      <c r="DR104" s="18"/>
      <c r="DS104" s="85"/>
      <c r="DT104" s="86"/>
      <c r="DU104" s="86"/>
      <c r="DV104" s="87"/>
      <c r="DW104" s="85"/>
      <c r="DX104" s="86"/>
      <c r="DY104" s="86"/>
      <c r="DZ104" s="87"/>
      <c r="EA104" s="18"/>
      <c r="EB104" s="85"/>
      <c r="EC104" s="86"/>
      <c r="ED104" s="86"/>
      <c r="EE104" s="87"/>
      <c r="EF104" s="85"/>
      <c r="EG104" s="86"/>
      <c r="EH104" s="86"/>
      <c r="EI104" s="87"/>
      <c r="EJ104" s="18"/>
      <c r="EK104" s="85"/>
      <c r="EL104" s="86"/>
      <c r="EM104" s="86"/>
      <c r="EN104" s="87"/>
      <c r="EO104" s="85"/>
      <c r="EP104" s="86"/>
      <c r="EQ104" s="86"/>
      <c r="ER104" s="87"/>
      <c r="ES104" s="18"/>
      <c r="ET104" s="85"/>
      <c r="EU104" s="86"/>
      <c r="EV104" s="86"/>
      <c r="EW104" s="87"/>
      <c r="EX104" s="85"/>
      <c r="EY104" s="86"/>
      <c r="EZ104" s="86"/>
      <c r="FA104" s="87"/>
      <c r="FB104" s="18"/>
      <c r="FC104" s="85"/>
      <c r="FD104" s="86"/>
      <c r="FE104" s="86"/>
      <c r="FF104" s="87"/>
      <c r="FG104" s="85"/>
      <c r="FH104" s="86"/>
      <c r="FI104" s="86"/>
      <c r="FJ104" s="87"/>
      <c r="FK104" s="18"/>
      <c r="FL104" s="85"/>
      <c r="FM104" s="86"/>
      <c r="FN104" s="86"/>
      <c r="FO104" s="87"/>
      <c r="FP104" s="85"/>
      <c r="FQ104" s="86"/>
      <c r="FR104" s="86"/>
      <c r="FS104" s="87"/>
      <c r="FT104" s="18"/>
      <c r="FU104" s="85"/>
      <c r="FV104" s="86"/>
      <c r="FW104" s="86"/>
      <c r="FX104" s="87"/>
      <c r="FY104" s="85"/>
      <c r="FZ104" s="86"/>
      <c r="GA104" s="86"/>
      <c r="GB104" s="87"/>
      <c r="GC104" s="18"/>
      <c r="GD104" s="85"/>
      <c r="GE104" s="86"/>
      <c r="GF104" s="86"/>
      <c r="GG104" s="87"/>
      <c r="GH104" s="85"/>
      <c r="GI104" s="86"/>
      <c r="GJ104" s="86"/>
      <c r="GK104" s="87"/>
      <c r="GL104" s="18"/>
      <c r="GM104" s="85"/>
      <c r="GN104" s="86"/>
      <c r="GO104" s="86"/>
      <c r="GP104" s="87"/>
      <c r="GQ104" s="85"/>
      <c r="GR104" s="86"/>
      <c r="GS104" s="86"/>
      <c r="GT104" s="87"/>
      <c r="GU104" s="18"/>
      <c r="GV104" s="85"/>
      <c r="GW104" s="86"/>
      <c r="GX104" s="86"/>
      <c r="GY104" s="87"/>
      <c r="GZ104" s="85"/>
      <c r="HA104" s="86"/>
      <c r="HB104" s="86"/>
      <c r="HC104" s="87"/>
      <c r="HD104" s="18"/>
      <c r="HE104" s="85"/>
      <c r="HF104" s="86"/>
      <c r="HG104" s="86"/>
      <c r="HH104" s="87"/>
      <c r="HI104" s="85"/>
      <c r="HJ104" s="86"/>
      <c r="HK104" s="86"/>
      <c r="HL104" s="87"/>
      <c r="HM104" s="18"/>
      <c r="HN104" s="85"/>
      <c r="HO104" s="86"/>
      <c r="HP104" s="86"/>
      <c r="HQ104" s="87"/>
      <c r="HR104" s="85"/>
      <c r="HS104" s="86"/>
      <c r="HT104" s="86"/>
      <c r="HU104" s="87"/>
      <c r="HV104" s="18"/>
      <c r="HW104" s="85"/>
      <c r="HX104" s="86"/>
      <c r="HY104" s="86"/>
      <c r="HZ104" s="87"/>
      <c r="IA104" s="85"/>
      <c r="IB104" s="86"/>
      <c r="IC104" s="86"/>
      <c r="ID104" s="87"/>
      <c r="IE104" s="18"/>
      <c r="IF104" s="85"/>
      <c r="IG104" s="86"/>
      <c r="IH104" s="86"/>
      <c r="II104" s="87"/>
      <c r="IJ104" s="85"/>
      <c r="IK104" s="86"/>
      <c r="IL104" s="86"/>
      <c r="IM104" s="87"/>
      <c r="IN104" s="18"/>
      <c r="IO104" s="85"/>
      <c r="IP104" s="86"/>
      <c r="IQ104" s="86"/>
      <c r="IR104" s="87"/>
      <c r="IS104" s="85"/>
      <c r="IT104" s="86"/>
      <c r="IU104" s="86"/>
      <c r="IV104" s="87"/>
    </row>
    <row r="105" spans="1:256" ht="19.5" customHeight="1">
      <c r="A105" s="159" t="s">
        <v>8</v>
      </c>
      <c r="B105" s="160">
        <v>3</v>
      </c>
      <c r="C105" s="160">
        <v>2</v>
      </c>
      <c r="D105" s="161" t="s">
        <v>7</v>
      </c>
      <c r="E105" s="18"/>
      <c r="F105" s="159" t="s">
        <v>9</v>
      </c>
      <c r="G105" s="160">
        <v>4</v>
      </c>
      <c r="H105" s="160">
        <v>1</v>
      </c>
      <c r="I105" s="161" t="s">
        <v>43</v>
      </c>
      <c r="J105" s="85"/>
      <c r="K105" s="86"/>
      <c r="L105" s="86"/>
      <c r="M105" s="87"/>
      <c r="N105" s="18"/>
      <c r="O105" s="85"/>
      <c r="P105" s="86"/>
      <c r="Q105" s="86"/>
      <c r="R105" s="87"/>
      <c r="S105" s="85"/>
      <c r="T105" s="86"/>
      <c r="U105" s="86"/>
      <c r="V105" s="87"/>
      <c r="W105" s="18"/>
      <c r="X105" s="85"/>
      <c r="Y105" s="86"/>
      <c r="Z105" s="86"/>
      <c r="AA105" s="87"/>
      <c r="AB105" s="85"/>
      <c r="AC105" s="86"/>
      <c r="AD105" s="86"/>
      <c r="AE105" s="87"/>
      <c r="AF105" s="18"/>
      <c r="AG105" s="85"/>
      <c r="AH105" s="86"/>
      <c r="AI105" s="86"/>
      <c r="AJ105" s="87"/>
      <c r="AK105" s="85"/>
      <c r="AL105" s="86"/>
      <c r="AM105" s="86"/>
      <c r="AN105" s="87"/>
      <c r="AO105" s="18"/>
      <c r="AP105" s="85"/>
      <c r="AQ105" s="86"/>
      <c r="AR105" s="86"/>
      <c r="AS105" s="87"/>
      <c r="AT105" s="85"/>
      <c r="AU105" s="86"/>
      <c r="AV105" s="86"/>
      <c r="AW105" s="87"/>
      <c r="AX105" s="18"/>
      <c r="AY105" s="85"/>
      <c r="AZ105" s="86"/>
      <c r="BA105" s="86"/>
      <c r="BB105" s="87"/>
      <c r="BC105" s="85"/>
      <c r="BD105" s="86"/>
      <c r="BE105" s="86"/>
      <c r="BF105" s="87"/>
      <c r="BG105" s="18"/>
      <c r="BH105" s="85"/>
      <c r="BI105" s="86"/>
      <c r="BJ105" s="86"/>
      <c r="BK105" s="87"/>
      <c r="BL105" s="85"/>
      <c r="BM105" s="86"/>
      <c r="BN105" s="86"/>
      <c r="BO105" s="87"/>
      <c r="BP105" s="18"/>
      <c r="BQ105" s="85"/>
      <c r="BR105" s="86"/>
      <c r="BS105" s="86"/>
      <c r="BT105" s="87"/>
      <c r="BU105" s="85"/>
      <c r="BV105" s="86"/>
      <c r="BW105" s="86"/>
      <c r="BX105" s="87"/>
      <c r="BY105" s="18"/>
      <c r="BZ105" s="85"/>
      <c r="CA105" s="86"/>
      <c r="CB105" s="86"/>
      <c r="CC105" s="87"/>
      <c r="CD105" s="85"/>
      <c r="CE105" s="86"/>
      <c r="CF105" s="86"/>
      <c r="CG105" s="87"/>
      <c r="CH105" s="18"/>
      <c r="CI105" s="85"/>
      <c r="CJ105" s="86"/>
      <c r="CK105" s="86"/>
      <c r="CL105" s="87"/>
      <c r="CM105" s="85"/>
      <c r="CN105" s="86"/>
      <c r="CO105" s="86"/>
      <c r="CP105" s="87"/>
      <c r="CQ105" s="18"/>
      <c r="CR105" s="85"/>
      <c r="CS105" s="86"/>
      <c r="CT105" s="86"/>
      <c r="CU105" s="87"/>
      <c r="CV105" s="85"/>
      <c r="CW105" s="86"/>
      <c r="CX105" s="86"/>
      <c r="CY105" s="87"/>
      <c r="CZ105" s="18"/>
      <c r="DA105" s="85"/>
      <c r="DB105" s="86"/>
      <c r="DC105" s="86"/>
      <c r="DD105" s="87"/>
      <c r="DE105" s="85"/>
      <c r="DF105" s="86"/>
      <c r="DG105" s="86"/>
      <c r="DH105" s="87"/>
      <c r="DI105" s="18"/>
      <c r="DJ105" s="85"/>
      <c r="DK105" s="86"/>
      <c r="DL105" s="86"/>
      <c r="DM105" s="87"/>
      <c r="DN105" s="85"/>
      <c r="DO105" s="86"/>
      <c r="DP105" s="86"/>
      <c r="DQ105" s="87"/>
      <c r="DR105" s="18"/>
      <c r="DS105" s="85"/>
      <c r="DT105" s="86"/>
      <c r="DU105" s="86"/>
      <c r="DV105" s="87"/>
      <c r="DW105" s="85"/>
      <c r="DX105" s="86"/>
      <c r="DY105" s="86"/>
      <c r="DZ105" s="87"/>
      <c r="EA105" s="18"/>
      <c r="EB105" s="85"/>
      <c r="EC105" s="86"/>
      <c r="ED105" s="86"/>
      <c r="EE105" s="87"/>
      <c r="EF105" s="85"/>
      <c r="EG105" s="86"/>
      <c r="EH105" s="86"/>
      <c r="EI105" s="87"/>
      <c r="EJ105" s="18"/>
      <c r="EK105" s="85"/>
      <c r="EL105" s="86"/>
      <c r="EM105" s="86"/>
      <c r="EN105" s="87"/>
      <c r="EO105" s="85"/>
      <c r="EP105" s="86"/>
      <c r="EQ105" s="86"/>
      <c r="ER105" s="87"/>
      <c r="ES105" s="18"/>
      <c r="ET105" s="85"/>
      <c r="EU105" s="86"/>
      <c r="EV105" s="86"/>
      <c r="EW105" s="87"/>
      <c r="EX105" s="85"/>
      <c r="EY105" s="86"/>
      <c r="EZ105" s="86"/>
      <c r="FA105" s="87"/>
      <c r="FB105" s="18"/>
      <c r="FC105" s="85"/>
      <c r="FD105" s="86"/>
      <c r="FE105" s="86"/>
      <c r="FF105" s="87"/>
      <c r="FG105" s="85"/>
      <c r="FH105" s="86"/>
      <c r="FI105" s="86"/>
      <c r="FJ105" s="87"/>
      <c r="FK105" s="18"/>
      <c r="FL105" s="85"/>
      <c r="FM105" s="86"/>
      <c r="FN105" s="86"/>
      <c r="FO105" s="87"/>
      <c r="FP105" s="85"/>
      <c r="FQ105" s="86"/>
      <c r="FR105" s="86"/>
      <c r="FS105" s="87"/>
      <c r="FT105" s="18"/>
      <c r="FU105" s="85"/>
      <c r="FV105" s="86"/>
      <c r="FW105" s="86"/>
      <c r="FX105" s="87"/>
      <c r="FY105" s="85"/>
      <c r="FZ105" s="86"/>
      <c r="GA105" s="86"/>
      <c r="GB105" s="87"/>
      <c r="GC105" s="18"/>
      <c r="GD105" s="85"/>
      <c r="GE105" s="86"/>
      <c r="GF105" s="86"/>
      <c r="GG105" s="87"/>
      <c r="GH105" s="85"/>
      <c r="GI105" s="86"/>
      <c r="GJ105" s="86"/>
      <c r="GK105" s="87"/>
      <c r="GL105" s="18"/>
      <c r="GM105" s="85"/>
      <c r="GN105" s="86"/>
      <c r="GO105" s="86"/>
      <c r="GP105" s="87"/>
      <c r="GQ105" s="85"/>
      <c r="GR105" s="86"/>
      <c r="GS105" s="86"/>
      <c r="GT105" s="87"/>
      <c r="GU105" s="18"/>
      <c r="GV105" s="85"/>
      <c r="GW105" s="86"/>
      <c r="GX105" s="86"/>
      <c r="GY105" s="87"/>
      <c r="GZ105" s="85"/>
      <c r="HA105" s="86"/>
      <c r="HB105" s="86"/>
      <c r="HC105" s="87"/>
      <c r="HD105" s="18"/>
      <c r="HE105" s="85"/>
      <c r="HF105" s="86"/>
      <c r="HG105" s="86"/>
      <c r="HH105" s="87"/>
      <c r="HI105" s="85"/>
      <c r="HJ105" s="86"/>
      <c r="HK105" s="86"/>
      <c r="HL105" s="87"/>
      <c r="HM105" s="18"/>
      <c r="HN105" s="85"/>
      <c r="HO105" s="86"/>
      <c r="HP105" s="86"/>
      <c r="HQ105" s="87"/>
      <c r="HR105" s="85"/>
      <c r="HS105" s="86"/>
      <c r="HT105" s="86"/>
      <c r="HU105" s="87"/>
      <c r="HV105" s="18"/>
      <c r="HW105" s="85"/>
      <c r="HX105" s="86"/>
      <c r="HY105" s="86"/>
      <c r="HZ105" s="87"/>
      <c r="IA105" s="85"/>
      <c r="IB105" s="86"/>
      <c r="IC105" s="86"/>
      <c r="ID105" s="87"/>
      <c r="IE105" s="18"/>
      <c r="IF105" s="85"/>
      <c r="IG105" s="86"/>
      <c r="IH105" s="86"/>
      <c r="II105" s="87"/>
      <c r="IJ105" s="85"/>
      <c r="IK105" s="86"/>
      <c r="IL105" s="86"/>
      <c r="IM105" s="87"/>
      <c r="IN105" s="18"/>
      <c r="IO105" s="85"/>
      <c r="IP105" s="86"/>
      <c r="IQ105" s="86"/>
      <c r="IR105" s="87"/>
      <c r="IS105" s="85"/>
      <c r="IT105" s="86"/>
      <c r="IU105" s="86"/>
      <c r="IV105" s="87"/>
    </row>
    <row r="106" spans="1:256" ht="19.5" customHeight="1">
      <c r="A106" s="147" t="s">
        <v>11</v>
      </c>
      <c r="B106" s="291" t="s">
        <v>274</v>
      </c>
      <c r="C106" s="291"/>
      <c r="D106" s="291"/>
      <c r="E106" s="19"/>
      <c r="F106" s="147" t="s">
        <v>11</v>
      </c>
      <c r="G106" s="291" t="s">
        <v>282</v>
      </c>
      <c r="H106" s="291"/>
      <c r="I106" s="291"/>
      <c r="J106" s="19"/>
      <c r="K106" s="295"/>
      <c r="L106" s="295"/>
      <c r="M106" s="295"/>
      <c r="N106" s="19"/>
      <c r="O106" s="19"/>
      <c r="P106" s="295"/>
      <c r="Q106" s="295"/>
      <c r="R106" s="295"/>
      <c r="S106" s="19"/>
      <c r="T106" s="295"/>
      <c r="U106" s="295"/>
      <c r="V106" s="295"/>
      <c r="W106" s="19"/>
      <c r="X106" s="19"/>
      <c r="Y106" s="295"/>
      <c r="Z106" s="295"/>
      <c r="AA106" s="295"/>
      <c r="AB106" s="19"/>
      <c r="AC106" s="295"/>
      <c r="AD106" s="295"/>
      <c r="AE106" s="295"/>
      <c r="AF106" s="19"/>
      <c r="AG106" s="19"/>
      <c r="AH106" s="295"/>
      <c r="AI106" s="295"/>
      <c r="AJ106" s="295"/>
      <c r="AK106" s="19"/>
      <c r="AL106" s="295"/>
      <c r="AM106" s="295"/>
      <c r="AN106" s="295"/>
      <c r="AO106" s="19"/>
      <c r="AP106" s="19"/>
      <c r="AQ106" s="295"/>
      <c r="AR106" s="295"/>
      <c r="AS106" s="295"/>
      <c r="AT106" s="19"/>
      <c r="AU106" s="295"/>
      <c r="AV106" s="295"/>
      <c r="AW106" s="295"/>
      <c r="AX106" s="19"/>
      <c r="AY106" s="19"/>
      <c r="AZ106" s="295"/>
      <c r="BA106" s="295"/>
      <c r="BB106" s="295"/>
      <c r="BC106" s="19"/>
      <c r="BD106" s="295"/>
      <c r="BE106" s="295"/>
      <c r="BF106" s="295"/>
      <c r="BG106" s="19"/>
      <c r="BH106" s="19"/>
      <c r="BI106" s="295"/>
      <c r="BJ106" s="295"/>
      <c r="BK106" s="295"/>
      <c r="BL106" s="19"/>
      <c r="BM106" s="295"/>
      <c r="BN106" s="295"/>
      <c r="BO106" s="295"/>
      <c r="BP106" s="19"/>
      <c r="BQ106" s="19"/>
      <c r="BR106" s="295"/>
      <c r="BS106" s="295"/>
      <c r="BT106" s="295"/>
      <c r="BU106" s="19"/>
      <c r="BV106" s="295"/>
      <c r="BW106" s="295"/>
      <c r="BX106" s="295"/>
      <c r="BY106" s="19"/>
      <c r="BZ106" s="19"/>
      <c r="CA106" s="295"/>
      <c r="CB106" s="295"/>
      <c r="CC106" s="295"/>
      <c r="CD106" s="19"/>
      <c r="CE106" s="295"/>
      <c r="CF106" s="295"/>
      <c r="CG106" s="295"/>
      <c r="CH106" s="19"/>
      <c r="CI106" s="19"/>
      <c r="CJ106" s="295"/>
      <c r="CK106" s="295"/>
      <c r="CL106" s="295"/>
      <c r="CM106" s="19"/>
      <c r="CN106" s="295"/>
      <c r="CO106" s="295"/>
      <c r="CP106" s="295"/>
      <c r="CQ106" s="19"/>
      <c r="CR106" s="19"/>
      <c r="CS106" s="295"/>
      <c r="CT106" s="295"/>
      <c r="CU106" s="295"/>
      <c r="CV106" s="19"/>
      <c r="CW106" s="295"/>
      <c r="CX106" s="295"/>
      <c r="CY106" s="295"/>
      <c r="CZ106" s="19"/>
      <c r="DA106" s="19"/>
      <c r="DB106" s="295"/>
      <c r="DC106" s="295"/>
      <c r="DD106" s="295"/>
      <c r="DE106" s="19"/>
      <c r="DF106" s="295"/>
      <c r="DG106" s="295"/>
      <c r="DH106" s="295"/>
      <c r="DI106" s="19"/>
      <c r="DJ106" s="19"/>
      <c r="DK106" s="295"/>
      <c r="DL106" s="295"/>
      <c r="DM106" s="295"/>
      <c r="DN106" s="19"/>
      <c r="DO106" s="295"/>
      <c r="DP106" s="295"/>
      <c r="DQ106" s="295"/>
      <c r="DR106" s="19"/>
      <c r="DS106" s="19"/>
      <c r="DT106" s="295"/>
      <c r="DU106" s="295"/>
      <c r="DV106" s="295"/>
      <c r="DW106" s="19"/>
      <c r="DX106" s="295"/>
      <c r="DY106" s="295"/>
      <c r="DZ106" s="295"/>
      <c r="EA106" s="19"/>
      <c r="EB106" s="19"/>
      <c r="EC106" s="295"/>
      <c r="ED106" s="295"/>
      <c r="EE106" s="295"/>
      <c r="EF106" s="19"/>
      <c r="EG106" s="295"/>
      <c r="EH106" s="295"/>
      <c r="EI106" s="295"/>
      <c r="EJ106" s="19"/>
      <c r="EK106" s="19"/>
      <c r="EL106" s="295"/>
      <c r="EM106" s="295"/>
      <c r="EN106" s="295"/>
      <c r="EO106" s="19"/>
      <c r="EP106" s="295"/>
      <c r="EQ106" s="295"/>
      <c r="ER106" s="295"/>
      <c r="ES106" s="19"/>
      <c r="ET106" s="19"/>
      <c r="EU106" s="295"/>
      <c r="EV106" s="295"/>
      <c r="EW106" s="295"/>
      <c r="EX106" s="19"/>
      <c r="EY106" s="295"/>
      <c r="EZ106" s="295"/>
      <c r="FA106" s="295"/>
      <c r="FB106" s="19"/>
      <c r="FC106" s="19"/>
      <c r="FD106" s="295"/>
      <c r="FE106" s="295"/>
      <c r="FF106" s="295"/>
      <c r="FG106" s="19"/>
      <c r="FH106" s="295"/>
      <c r="FI106" s="295"/>
      <c r="FJ106" s="295"/>
      <c r="FK106" s="19"/>
      <c r="FL106" s="19"/>
      <c r="FM106" s="295"/>
      <c r="FN106" s="295"/>
      <c r="FO106" s="295"/>
      <c r="FP106" s="19"/>
      <c r="FQ106" s="295"/>
      <c r="FR106" s="295"/>
      <c r="FS106" s="295"/>
      <c r="FT106" s="19"/>
      <c r="FU106" s="19"/>
      <c r="FV106" s="295"/>
      <c r="FW106" s="295"/>
      <c r="FX106" s="295"/>
      <c r="FY106" s="19"/>
      <c r="FZ106" s="295"/>
      <c r="GA106" s="295"/>
      <c r="GB106" s="295"/>
      <c r="GC106" s="19"/>
      <c r="GD106" s="19"/>
      <c r="GE106" s="295"/>
      <c r="GF106" s="295"/>
      <c r="GG106" s="295"/>
      <c r="GH106" s="19"/>
      <c r="GI106" s="295"/>
      <c r="GJ106" s="295"/>
      <c r="GK106" s="295"/>
      <c r="GL106" s="19"/>
      <c r="GM106" s="19"/>
      <c r="GN106" s="295"/>
      <c r="GO106" s="295"/>
      <c r="GP106" s="295"/>
      <c r="GQ106" s="19"/>
      <c r="GR106" s="295"/>
      <c r="GS106" s="295"/>
      <c r="GT106" s="295"/>
      <c r="GU106" s="19"/>
      <c r="GV106" s="19"/>
      <c r="GW106" s="295"/>
      <c r="GX106" s="295"/>
      <c r="GY106" s="295"/>
      <c r="GZ106" s="19"/>
      <c r="HA106" s="295"/>
      <c r="HB106" s="295"/>
      <c r="HC106" s="295"/>
      <c r="HD106" s="19"/>
      <c r="HE106" s="19"/>
      <c r="HF106" s="295"/>
      <c r="HG106" s="295"/>
      <c r="HH106" s="295"/>
      <c r="HI106" s="19"/>
      <c r="HJ106" s="295"/>
      <c r="HK106" s="295"/>
      <c r="HL106" s="295"/>
      <c r="HM106" s="19"/>
      <c r="HN106" s="19"/>
      <c r="HO106" s="295"/>
      <c r="HP106" s="295"/>
      <c r="HQ106" s="295"/>
      <c r="HR106" s="19"/>
      <c r="HS106" s="295"/>
      <c r="HT106" s="295"/>
      <c r="HU106" s="295"/>
      <c r="HV106" s="19"/>
      <c r="HW106" s="19"/>
      <c r="HX106" s="295"/>
      <c r="HY106" s="295"/>
      <c r="HZ106" s="295"/>
      <c r="IA106" s="19"/>
      <c r="IB106" s="295"/>
      <c r="IC106" s="295"/>
      <c r="ID106" s="295"/>
      <c r="IE106" s="19"/>
      <c r="IF106" s="19"/>
      <c r="IG106" s="295"/>
      <c r="IH106" s="295"/>
      <c r="II106" s="295"/>
      <c r="IJ106" s="19"/>
      <c r="IK106" s="295"/>
      <c r="IL106" s="295"/>
      <c r="IM106" s="295"/>
      <c r="IN106" s="19"/>
      <c r="IO106" s="19"/>
      <c r="IP106" s="295"/>
      <c r="IQ106" s="295"/>
      <c r="IR106" s="295"/>
      <c r="IS106" s="19"/>
      <c r="IT106" s="295"/>
      <c r="IU106" s="295"/>
      <c r="IV106" s="295"/>
    </row>
    <row r="107" spans="1:256" ht="19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ht="19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ht="19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ht="19.5" customHeight="1">
      <c r="A110" s="290" t="s">
        <v>227</v>
      </c>
      <c r="B110" s="290"/>
      <c r="C110" s="290"/>
      <c r="D110" s="290"/>
      <c r="E110" s="10"/>
      <c r="F110" s="290" t="s">
        <v>218</v>
      </c>
      <c r="G110" s="290"/>
      <c r="H110" s="290"/>
      <c r="I110" s="290"/>
      <c r="J110" s="294"/>
      <c r="K110" s="294"/>
      <c r="L110" s="294"/>
      <c r="M110" s="294"/>
      <c r="N110" s="10"/>
      <c r="O110" s="294"/>
      <c r="P110" s="294"/>
      <c r="Q110" s="294"/>
      <c r="R110" s="294"/>
      <c r="S110" s="294"/>
      <c r="T110" s="294"/>
      <c r="U110" s="294"/>
      <c r="V110" s="294"/>
      <c r="W110" s="10"/>
      <c r="X110" s="294"/>
      <c r="Y110" s="294"/>
      <c r="Z110" s="294"/>
      <c r="AA110" s="294"/>
      <c r="AB110" s="294"/>
      <c r="AC110" s="294"/>
      <c r="AD110" s="294"/>
      <c r="AE110" s="294"/>
      <c r="AF110" s="10"/>
      <c r="AG110" s="294"/>
      <c r="AH110" s="294"/>
      <c r="AI110" s="294"/>
      <c r="AJ110" s="294"/>
      <c r="AK110" s="294"/>
      <c r="AL110" s="294"/>
      <c r="AM110" s="294"/>
      <c r="AN110" s="294"/>
      <c r="AO110" s="10"/>
      <c r="AP110" s="294"/>
      <c r="AQ110" s="294"/>
      <c r="AR110" s="294"/>
      <c r="AS110" s="294"/>
      <c r="AT110" s="294"/>
      <c r="AU110" s="294"/>
      <c r="AV110" s="294"/>
      <c r="AW110" s="294"/>
      <c r="AX110" s="10"/>
      <c r="AY110" s="294"/>
      <c r="AZ110" s="294"/>
      <c r="BA110" s="294"/>
      <c r="BB110" s="294"/>
      <c r="BC110" s="294"/>
      <c r="BD110" s="294"/>
      <c r="BE110" s="294"/>
      <c r="BF110" s="294"/>
      <c r="BG110" s="10"/>
      <c r="BH110" s="294"/>
      <c r="BI110" s="294"/>
      <c r="BJ110" s="294"/>
      <c r="BK110" s="294"/>
      <c r="BL110" s="294"/>
      <c r="BM110" s="294"/>
      <c r="BN110" s="294"/>
      <c r="BO110" s="294"/>
      <c r="BP110" s="10"/>
      <c r="BQ110" s="294"/>
      <c r="BR110" s="294"/>
      <c r="BS110" s="294"/>
      <c r="BT110" s="294"/>
      <c r="BU110" s="294"/>
      <c r="BV110" s="294"/>
      <c r="BW110" s="294"/>
      <c r="BX110" s="294"/>
      <c r="BY110" s="10"/>
      <c r="BZ110" s="294"/>
      <c r="CA110" s="294"/>
      <c r="CB110" s="294"/>
      <c r="CC110" s="294"/>
      <c r="CD110" s="294"/>
      <c r="CE110" s="294"/>
      <c r="CF110" s="294"/>
      <c r="CG110" s="294"/>
      <c r="CH110" s="10"/>
      <c r="CI110" s="294"/>
      <c r="CJ110" s="294"/>
      <c r="CK110" s="294"/>
      <c r="CL110" s="294"/>
      <c r="CM110" s="294"/>
      <c r="CN110" s="294"/>
      <c r="CO110" s="294"/>
      <c r="CP110" s="294"/>
      <c r="CQ110" s="10"/>
      <c r="CR110" s="294"/>
      <c r="CS110" s="294"/>
      <c r="CT110" s="294"/>
      <c r="CU110" s="294"/>
      <c r="CV110" s="294"/>
      <c r="CW110" s="294"/>
      <c r="CX110" s="294"/>
      <c r="CY110" s="294"/>
      <c r="CZ110" s="10"/>
      <c r="DA110" s="294"/>
      <c r="DB110" s="294"/>
      <c r="DC110" s="294"/>
      <c r="DD110" s="294"/>
      <c r="DE110" s="294"/>
      <c r="DF110" s="294"/>
      <c r="DG110" s="294"/>
      <c r="DH110" s="294"/>
      <c r="DI110" s="10"/>
      <c r="DJ110" s="294"/>
      <c r="DK110" s="294"/>
      <c r="DL110" s="294"/>
      <c r="DM110" s="294"/>
      <c r="DN110" s="294"/>
      <c r="DO110" s="294"/>
      <c r="DP110" s="294"/>
      <c r="DQ110" s="294"/>
      <c r="DR110" s="10"/>
      <c r="DS110" s="294"/>
      <c r="DT110" s="294"/>
      <c r="DU110" s="294"/>
      <c r="DV110" s="294"/>
      <c r="DW110" s="294"/>
      <c r="DX110" s="294"/>
      <c r="DY110" s="294"/>
      <c r="DZ110" s="294"/>
      <c r="EA110" s="10"/>
      <c r="EB110" s="294"/>
      <c r="EC110" s="294"/>
      <c r="ED110" s="294"/>
      <c r="EE110" s="294"/>
      <c r="EF110" s="294"/>
      <c r="EG110" s="294"/>
      <c r="EH110" s="294"/>
      <c r="EI110" s="294"/>
      <c r="EJ110" s="10"/>
      <c r="EK110" s="294"/>
      <c r="EL110" s="294"/>
      <c r="EM110" s="294"/>
      <c r="EN110" s="294"/>
      <c r="EO110" s="294"/>
      <c r="EP110" s="294"/>
      <c r="EQ110" s="294"/>
      <c r="ER110" s="294"/>
      <c r="ES110" s="10"/>
      <c r="ET110" s="294"/>
      <c r="EU110" s="294"/>
      <c r="EV110" s="294"/>
      <c r="EW110" s="294"/>
      <c r="EX110" s="294"/>
      <c r="EY110" s="294"/>
      <c r="EZ110" s="294"/>
      <c r="FA110" s="294"/>
      <c r="FB110" s="10"/>
      <c r="FC110" s="294"/>
      <c r="FD110" s="294"/>
      <c r="FE110" s="294"/>
      <c r="FF110" s="294"/>
      <c r="FG110" s="294"/>
      <c r="FH110" s="294"/>
      <c r="FI110" s="294"/>
      <c r="FJ110" s="294"/>
      <c r="FK110" s="10"/>
      <c r="FL110" s="294"/>
      <c r="FM110" s="294"/>
      <c r="FN110" s="294"/>
      <c r="FO110" s="294"/>
      <c r="FP110" s="294"/>
      <c r="FQ110" s="294"/>
      <c r="FR110" s="294"/>
      <c r="FS110" s="294"/>
      <c r="FT110" s="10"/>
      <c r="FU110" s="294"/>
      <c r="FV110" s="294"/>
      <c r="FW110" s="294"/>
      <c r="FX110" s="294"/>
      <c r="FY110" s="294"/>
      <c r="FZ110" s="294"/>
      <c r="GA110" s="294"/>
      <c r="GB110" s="294"/>
      <c r="GC110" s="10"/>
      <c r="GD110" s="294"/>
      <c r="GE110" s="294"/>
      <c r="GF110" s="294"/>
      <c r="GG110" s="294"/>
      <c r="GH110" s="294"/>
      <c r="GI110" s="294"/>
      <c r="GJ110" s="294"/>
      <c r="GK110" s="294"/>
      <c r="GL110" s="10"/>
      <c r="GM110" s="294"/>
      <c r="GN110" s="294"/>
      <c r="GO110" s="294"/>
      <c r="GP110" s="294"/>
      <c r="GQ110" s="294"/>
      <c r="GR110" s="294"/>
      <c r="GS110" s="294"/>
      <c r="GT110" s="294"/>
      <c r="GU110" s="10"/>
      <c r="GV110" s="294"/>
      <c r="GW110" s="294"/>
      <c r="GX110" s="294"/>
      <c r="GY110" s="294"/>
      <c r="GZ110" s="294"/>
      <c r="HA110" s="294"/>
      <c r="HB110" s="294"/>
      <c r="HC110" s="294"/>
      <c r="HD110" s="10"/>
      <c r="HE110" s="294"/>
      <c r="HF110" s="294"/>
      <c r="HG110" s="294"/>
      <c r="HH110" s="294"/>
      <c r="HI110" s="294"/>
      <c r="HJ110" s="294"/>
      <c r="HK110" s="294"/>
      <c r="HL110" s="294"/>
      <c r="HM110" s="10"/>
      <c r="HN110" s="294"/>
      <c r="HO110" s="294"/>
      <c r="HP110" s="294"/>
      <c r="HQ110" s="294"/>
      <c r="HR110" s="294"/>
      <c r="HS110" s="294"/>
      <c r="HT110" s="294"/>
      <c r="HU110" s="294"/>
      <c r="HV110" s="10"/>
      <c r="HW110" s="294"/>
      <c r="HX110" s="294"/>
      <c r="HY110" s="294"/>
      <c r="HZ110" s="294"/>
      <c r="IA110" s="294"/>
      <c r="IB110" s="294"/>
      <c r="IC110" s="294"/>
      <c r="ID110" s="294"/>
      <c r="IE110" s="10"/>
      <c r="IF110" s="294"/>
      <c r="IG110" s="294"/>
      <c r="IH110" s="294"/>
      <c r="II110" s="294"/>
      <c r="IJ110" s="294"/>
      <c r="IK110" s="294"/>
      <c r="IL110" s="294"/>
      <c r="IM110" s="294"/>
      <c r="IN110" s="10"/>
      <c r="IO110" s="294"/>
      <c r="IP110" s="294"/>
      <c r="IQ110" s="294"/>
      <c r="IR110" s="294"/>
      <c r="IS110" s="294"/>
      <c r="IT110" s="294"/>
      <c r="IU110" s="294"/>
      <c r="IV110" s="294"/>
    </row>
    <row r="111" spans="1:256" ht="19.5" customHeight="1">
      <c r="A111" s="159" t="s">
        <v>55</v>
      </c>
      <c r="B111" s="160">
        <v>3</v>
      </c>
      <c r="C111" s="160">
        <v>2</v>
      </c>
      <c r="D111" s="161" t="s">
        <v>7</v>
      </c>
      <c r="E111" s="18"/>
      <c r="F111" s="159" t="s">
        <v>2</v>
      </c>
      <c r="G111" s="160">
        <v>1</v>
      </c>
      <c r="H111" s="160">
        <v>4</v>
      </c>
      <c r="I111" s="161" t="s">
        <v>10</v>
      </c>
      <c r="J111" s="85"/>
      <c r="K111" s="86"/>
      <c r="L111" s="86"/>
      <c r="M111" s="87"/>
      <c r="N111" s="18"/>
      <c r="O111" s="85"/>
      <c r="P111" s="86"/>
      <c r="Q111" s="86"/>
      <c r="R111" s="87"/>
      <c r="S111" s="85"/>
      <c r="T111" s="86"/>
      <c r="U111" s="86"/>
      <c r="V111" s="87"/>
      <c r="W111" s="18"/>
      <c r="X111" s="85"/>
      <c r="Y111" s="86"/>
      <c r="Z111" s="86"/>
      <c r="AA111" s="87"/>
      <c r="AB111" s="85"/>
      <c r="AC111" s="86"/>
      <c r="AD111" s="86"/>
      <c r="AE111" s="87"/>
      <c r="AF111" s="18"/>
      <c r="AG111" s="85"/>
      <c r="AH111" s="86"/>
      <c r="AI111" s="86"/>
      <c r="AJ111" s="87"/>
      <c r="AK111" s="85"/>
      <c r="AL111" s="86"/>
      <c r="AM111" s="86"/>
      <c r="AN111" s="87"/>
      <c r="AO111" s="18"/>
      <c r="AP111" s="85"/>
      <c r="AQ111" s="86"/>
      <c r="AR111" s="86"/>
      <c r="AS111" s="87"/>
      <c r="AT111" s="85"/>
      <c r="AU111" s="86"/>
      <c r="AV111" s="86"/>
      <c r="AW111" s="87"/>
      <c r="AX111" s="18"/>
      <c r="AY111" s="85"/>
      <c r="AZ111" s="86"/>
      <c r="BA111" s="86"/>
      <c r="BB111" s="87"/>
      <c r="BC111" s="85"/>
      <c r="BD111" s="86"/>
      <c r="BE111" s="86"/>
      <c r="BF111" s="87"/>
      <c r="BG111" s="18"/>
      <c r="BH111" s="85"/>
      <c r="BI111" s="86"/>
      <c r="BJ111" s="86"/>
      <c r="BK111" s="87"/>
      <c r="BL111" s="85"/>
      <c r="BM111" s="86"/>
      <c r="BN111" s="86"/>
      <c r="BO111" s="87"/>
      <c r="BP111" s="18"/>
      <c r="BQ111" s="85"/>
      <c r="BR111" s="86"/>
      <c r="BS111" s="86"/>
      <c r="BT111" s="87"/>
      <c r="BU111" s="85"/>
      <c r="BV111" s="86"/>
      <c r="BW111" s="86"/>
      <c r="BX111" s="87"/>
      <c r="BY111" s="18"/>
      <c r="BZ111" s="85"/>
      <c r="CA111" s="86"/>
      <c r="CB111" s="86"/>
      <c r="CC111" s="87"/>
      <c r="CD111" s="85"/>
      <c r="CE111" s="86"/>
      <c r="CF111" s="86"/>
      <c r="CG111" s="87"/>
      <c r="CH111" s="18"/>
      <c r="CI111" s="85"/>
      <c r="CJ111" s="86"/>
      <c r="CK111" s="86"/>
      <c r="CL111" s="87"/>
      <c r="CM111" s="85"/>
      <c r="CN111" s="86"/>
      <c r="CO111" s="86"/>
      <c r="CP111" s="87"/>
      <c r="CQ111" s="18"/>
      <c r="CR111" s="85"/>
      <c r="CS111" s="86"/>
      <c r="CT111" s="86"/>
      <c r="CU111" s="87"/>
      <c r="CV111" s="85"/>
      <c r="CW111" s="86"/>
      <c r="CX111" s="86"/>
      <c r="CY111" s="87"/>
      <c r="CZ111" s="18"/>
      <c r="DA111" s="85"/>
      <c r="DB111" s="86"/>
      <c r="DC111" s="86"/>
      <c r="DD111" s="87"/>
      <c r="DE111" s="85"/>
      <c r="DF111" s="86"/>
      <c r="DG111" s="86"/>
      <c r="DH111" s="87"/>
      <c r="DI111" s="18"/>
      <c r="DJ111" s="85"/>
      <c r="DK111" s="86"/>
      <c r="DL111" s="86"/>
      <c r="DM111" s="87"/>
      <c r="DN111" s="85"/>
      <c r="DO111" s="86"/>
      <c r="DP111" s="86"/>
      <c r="DQ111" s="87"/>
      <c r="DR111" s="18"/>
      <c r="DS111" s="85"/>
      <c r="DT111" s="86"/>
      <c r="DU111" s="86"/>
      <c r="DV111" s="87"/>
      <c r="DW111" s="85"/>
      <c r="DX111" s="86"/>
      <c r="DY111" s="86"/>
      <c r="DZ111" s="87"/>
      <c r="EA111" s="18"/>
      <c r="EB111" s="85"/>
      <c r="EC111" s="86"/>
      <c r="ED111" s="86"/>
      <c r="EE111" s="87"/>
      <c r="EF111" s="85"/>
      <c r="EG111" s="86"/>
      <c r="EH111" s="86"/>
      <c r="EI111" s="87"/>
      <c r="EJ111" s="18"/>
      <c r="EK111" s="85"/>
      <c r="EL111" s="86"/>
      <c r="EM111" s="86"/>
      <c r="EN111" s="87"/>
      <c r="EO111" s="85"/>
      <c r="EP111" s="86"/>
      <c r="EQ111" s="86"/>
      <c r="ER111" s="87"/>
      <c r="ES111" s="18"/>
      <c r="ET111" s="85"/>
      <c r="EU111" s="86"/>
      <c r="EV111" s="86"/>
      <c r="EW111" s="87"/>
      <c r="EX111" s="85"/>
      <c r="EY111" s="86"/>
      <c r="EZ111" s="86"/>
      <c r="FA111" s="87"/>
      <c r="FB111" s="18"/>
      <c r="FC111" s="85"/>
      <c r="FD111" s="86"/>
      <c r="FE111" s="86"/>
      <c r="FF111" s="87"/>
      <c r="FG111" s="85"/>
      <c r="FH111" s="86"/>
      <c r="FI111" s="86"/>
      <c r="FJ111" s="87"/>
      <c r="FK111" s="18"/>
      <c r="FL111" s="85"/>
      <c r="FM111" s="86"/>
      <c r="FN111" s="86"/>
      <c r="FO111" s="87"/>
      <c r="FP111" s="85"/>
      <c r="FQ111" s="86"/>
      <c r="FR111" s="86"/>
      <c r="FS111" s="87"/>
      <c r="FT111" s="18"/>
      <c r="FU111" s="85"/>
      <c r="FV111" s="86"/>
      <c r="FW111" s="86"/>
      <c r="FX111" s="87"/>
      <c r="FY111" s="85"/>
      <c r="FZ111" s="86"/>
      <c r="GA111" s="86"/>
      <c r="GB111" s="87"/>
      <c r="GC111" s="18"/>
      <c r="GD111" s="85"/>
      <c r="GE111" s="86"/>
      <c r="GF111" s="86"/>
      <c r="GG111" s="87"/>
      <c r="GH111" s="85"/>
      <c r="GI111" s="86"/>
      <c r="GJ111" s="86"/>
      <c r="GK111" s="87"/>
      <c r="GL111" s="18"/>
      <c r="GM111" s="85"/>
      <c r="GN111" s="86"/>
      <c r="GO111" s="86"/>
      <c r="GP111" s="87"/>
      <c r="GQ111" s="85"/>
      <c r="GR111" s="86"/>
      <c r="GS111" s="86"/>
      <c r="GT111" s="87"/>
      <c r="GU111" s="18"/>
      <c r="GV111" s="85"/>
      <c r="GW111" s="86"/>
      <c r="GX111" s="86"/>
      <c r="GY111" s="87"/>
      <c r="GZ111" s="85"/>
      <c r="HA111" s="86"/>
      <c r="HB111" s="86"/>
      <c r="HC111" s="87"/>
      <c r="HD111" s="18"/>
      <c r="HE111" s="85"/>
      <c r="HF111" s="86"/>
      <c r="HG111" s="86"/>
      <c r="HH111" s="87"/>
      <c r="HI111" s="85"/>
      <c r="HJ111" s="86"/>
      <c r="HK111" s="86"/>
      <c r="HL111" s="87"/>
      <c r="HM111" s="18"/>
      <c r="HN111" s="85"/>
      <c r="HO111" s="86"/>
      <c r="HP111" s="86"/>
      <c r="HQ111" s="87"/>
      <c r="HR111" s="85"/>
      <c r="HS111" s="86"/>
      <c r="HT111" s="86"/>
      <c r="HU111" s="87"/>
      <c r="HV111" s="18"/>
      <c r="HW111" s="85"/>
      <c r="HX111" s="86"/>
      <c r="HY111" s="86"/>
      <c r="HZ111" s="87"/>
      <c r="IA111" s="85"/>
      <c r="IB111" s="86"/>
      <c r="IC111" s="86"/>
      <c r="ID111" s="87"/>
      <c r="IE111" s="18"/>
      <c r="IF111" s="85"/>
      <c r="IG111" s="86"/>
      <c r="IH111" s="86"/>
      <c r="II111" s="87"/>
      <c r="IJ111" s="85"/>
      <c r="IK111" s="86"/>
      <c r="IL111" s="86"/>
      <c r="IM111" s="87"/>
      <c r="IN111" s="18"/>
      <c r="IO111" s="85"/>
      <c r="IP111" s="86"/>
      <c r="IQ111" s="86"/>
      <c r="IR111" s="87"/>
      <c r="IS111" s="85"/>
      <c r="IT111" s="86"/>
      <c r="IU111" s="86"/>
      <c r="IV111" s="87"/>
    </row>
    <row r="112" spans="1:256" ht="19.5" customHeight="1">
      <c r="A112" s="159" t="s">
        <v>43</v>
      </c>
      <c r="B112" s="160">
        <v>1</v>
      </c>
      <c r="C112" s="160">
        <v>4</v>
      </c>
      <c r="D112" s="161" t="s">
        <v>53</v>
      </c>
      <c r="E112" s="18"/>
      <c r="F112" s="159" t="s">
        <v>44</v>
      </c>
      <c r="G112" s="160">
        <v>3</v>
      </c>
      <c r="H112" s="160">
        <v>2</v>
      </c>
      <c r="I112" s="161" t="s">
        <v>55</v>
      </c>
      <c r="J112" s="85"/>
      <c r="K112" s="86"/>
      <c r="L112" s="86"/>
      <c r="M112" s="87"/>
      <c r="N112" s="18"/>
      <c r="O112" s="85"/>
      <c r="P112" s="86"/>
      <c r="Q112" s="86"/>
      <c r="R112" s="87"/>
      <c r="S112" s="85"/>
      <c r="T112" s="86"/>
      <c r="U112" s="86"/>
      <c r="V112" s="87"/>
      <c r="W112" s="18"/>
      <c r="X112" s="85"/>
      <c r="Y112" s="86"/>
      <c r="Z112" s="86"/>
      <c r="AA112" s="87"/>
      <c r="AB112" s="85"/>
      <c r="AC112" s="86"/>
      <c r="AD112" s="86"/>
      <c r="AE112" s="87"/>
      <c r="AF112" s="18"/>
      <c r="AG112" s="85"/>
      <c r="AH112" s="86"/>
      <c r="AI112" s="86"/>
      <c r="AJ112" s="87"/>
      <c r="AK112" s="85"/>
      <c r="AL112" s="86"/>
      <c r="AM112" s="86"/>
      <c r="AN112" s="87"/>
      <c r="AO112" s="18"/>
      <c r="AP112" s="85"/>
      <c r="AQ112" s="86"/>
      <c r="AR112" s="86"/>
      <c r="AS112" s="87"/>
      <c r="AT112" s="85"/>
      <c r="AU112" s="86"/>
      <c r="AV112" s="86"/>
      <c r="AW112" s="87"/>
      <c r="AX112" s="18"/>
      <c r="AY112" s="85"/>
      <c r="AZ112" s="86"/>
      <c r="BA112" s="86"/>
      <c r="BB112" s="87"/>
      <c r="BC112" s="85"/>
      <c r="BD112" s="86"/>
      <c r="BE112" s="86"/>
      <c r="BF112" s="87"/>
      <c r="BG112" s="18"/>
      <c r="BH112" s="85"/>
      <c r="BI112" s="86"/>
      <c r="BJ112" s="86"/>
      <c r="BK112" s="87"/>
      <c r="BL112" s="85"/>
      <c r="BM112" s="86"/>
      <c r="BN112" s="86"/>
      <c r="BO112" s="87"/>
      <c r="BP112" s="18"/>
      <c r="BQ112" s="85"/>
      <c r="BR112" s="86"/>
      <c r="BS112" s="86"/>
      <c r="BT112" s="87"/>
      <c r="BU112" s="85"/>
      <c r="BV112" s="86"/>
      <c r="BW112" s="86"/>
      <c r="BX112" s="87"/>
      <c r="BY112" s="18"/>
      <c r="BZ112" s="85"/>
      <c r="CA112" s="86"/>
      <c r="CB112" s="86"/>
      <c r="CC112" s="87"/>
      <c r="CD112" s="85"/>
      <c r="CE112" s="86"/>
      <c r="CF112" s="86"/>
      <c r="CG112" s="87"/>
      <c r="CH112" s="18"/>
      <c r="CI112" s="85"/>
      <c r="CJ112" s="86"/>
      <c r="CK112" s="86"/>
      <c r="CL112" s="87"/>
      <c r="CM112" s="85"/>
      <c r="CN112" s="86"/>
      <c r="CO112" s="86"/>
      <c r="CP112" s="87"/>
      <c r="CQ112" s="18"/>
      <c r="CR112" s="85"/>
      <c r="CS112" s="86"/>
      <c r="CT112" s="86"/>
      <c r="CU112" s="87"/>
      <c r="CV112" s="85"/>
      <c r="CW112" s="86"/>
      <c r="CX112" s="86"/>
      <c r="CY112" s="87"/>
      <c r="CZ112" s="18"/>
      <c r="DA112" s="85"/>
      <c r="DB112" s="86"/>
      <c r="DC112" s="86"/>
      <c r="DD112" s="87"/>
      <c r="DE112" s="85"/>
      <c r="DF112" s="86"/>
      <c r="DG112" s="86"/>
      <c r="DH112" s="87"/>
      <c r="DI112" s="18"/>
      <c r="DJ112" s="85"/>
      <c r="DK112" s="86"/>
      <c r="DL112" s="86"/>
      <c r="DM112" s="87"/>
      <c r="DN112" s="85"/>
      <c r="DO112" s="86"/>
      <c r="DP112" s="86"/>
      <c r="DQ112" s="87"/>
      <c r="DR112" s="18"/>
      <c r="DS112" s="85"/>
      <c r="DT112" s="86"/>
      <c r="DU112" s="86"/>
      <c r="DV112" s="87"/>
      <c r="DW112" s="85"/>
      <c r="DX112" s="86"/>
      <c r="DY112" s="86"/>
      <c r="DZ112" s="87"/>
      <c r="EA112" s="18"/>
      <c r="EB112" s="85"/>
      <c r="EC112" s="86"/>
      <c r="ED112" s="86"/>
      <c r="EE112" s="87"/>
      <c r="EF112" s="85"/>
      <c r="EG112" s="86"/>
      <c r="EH112" s="86"/>
      <c r="EI112" s="87"/>
      <c r="EJ112" s="18"/>
      <c r="EK112" s="85"/>
      <c r="EL112" s="86"/>
      <c r="EM112" s="86"/>
      <c r="EN112" s="87"/>
      <c r="EO112" s="85"/>
      <c r="EP112" s="86"/>
      <c r="EQ112" s="86"/>
      <c r="ER112" s="87"/>
      <c r="ES112" s="18"/>
      <c r="ET112" s="85"/>
      <c r="EU112" s="86"/>
      <c r="EV112" s="86"/>
      <c r="EW112" s="87"/>
      <c r="EX112" s="85"/>
      <c r="EY112" s="86"/>
      <c r="EZ112" s="86"/>
      <c r="FA112" s="87"/>
      <c r="FB112" s="18"/>
      <c r="FC112" s="85"/>
      <c r="FD112" s="86"/>
      <c r="FE112" s="86"/>
      <c r="FF112" s="87"/>
      <c r="FG112" s="85"/>
      <c r="FH112" s="86"/>
      <c r="FI112" s="86"/>
      <c r="FJ112" s="87"/>
      <c r="FK112" s="18"/>
      <c r="FL112" s="85"/>
      <c r="FM112" s="86"/>
      <c r="FN112" s="86"/>
      <c r="FO112" s="87"/>
      <c r="FP112" s="85"/>
      <c r="FQ112" s="86"/>
      <c r="FR112" s="86"/>
      <c r="FS112" s="87"/>
      <c r="FT112" s="18"/>
      <c r="FU112" s="85"/>
      <c r="FV112" s="86"/>
      <c r="FW112" s="86"/>
      <c r="FX112" s="87"/>
      <c r="FY112" s="85"/>
      <c r="FZ112" s="86"/>
      <c r="GA112" s="86"/>
      <c r="GB112" s="87"/>
      <c r="GC112" s="18"/>
      <c r="GD112" s="85"/>
      <c r="GE112" s="86"/>
      <c r="GF112" s="86"/>
      <c r="GG112" s="87"/>
      <c r="GH112" s="85"/>
      <c r="GI112" s="86"/>
      <c r="GJ112" s="86"/>
      <c r="GK112" s="87"/>
      <c r="GL112" s="18"/>
      <c r="GM112" s="85"/>
      <c r="GN112" s="86"/>
      <c r="GO112" s="86"/>
      <c r="GP112" s="87"/>
      <c r="GQ112" s="85"/>
      <c r="GR112" s="86"/>
      <c r="GS112" s="86"/>
      <c r="GT112" s="87"/>
      <c r="GU112" s="18"/>
      <c r="GV112" s="85"/>
      <c r="GW112" s="86"/>
      <c r="GX112" s="86"/>
      <c r="GY112" s="87"/>
      <c r="GZ112" s="85"/>
      <c r="HA112" s="86"/>
      <c r="HB112" s="86"/>
      <c r="HC112" s="87"/>
      <c r="HD112" s="18"/>
      <c r="HE112" s="85"/>
      <c r="HF112" s="86"/>
      <c r="HG112" s="86"/>
      <c r="HH112" s="87"/>
      <c r="HI112" s="85"/>
      <c r="HJ112" s="86"/>
      <c r="HK112" s="86"/>
      <c r="HL112" s="87"/>
      <c r="HM112" s="18"/>
      <c r="HN112" s="85"/>
      <c r="HO112" s="86"/>
      <c r="HP112" s="86"/>
      <c r="HQ112" s="87"/>
      <c r="HR112" s="85"/>
      <c r="HS112" s="86"/>
      <c r="HT112" s="86"/>
      <c r="HU112" s="87"/>
      <c r="HV112" s="18"/>
      <c r="HW112" s="85"/>
      <c r="HX112" s="86"/>
      <c r="HY112" s="86"/>
      <c r="HZ112" s="87"/>
      <c r="IA112" s="85"/>
      <c r="IB112" s="86"/>
      <c r="IC112" s="86"/>
      <c r="ID112" s="87"/>
      <c r="IE112" s="18"/>
      <c r="IF112" s="85"/>
      <c r="IG112" s="86"/>
      <c r="IH112" s="86"/>
      <c r="II112" s="87"/>
      <c r="IJ112" s="85"/>
      <c r="IK112" s="86"/>
      <c r="IL112" s="86"/>
      <c r="IM112" s="87"/>
      <c r="IN112" s="18"/>
      <c r="IO112" s="85"/>
      <c r="IP112" s="86"/>
      <c r="IQ112" s="86"/>
      <c r="IR112" s="87"/>
      <c r="IS112" s="85"/>
      <c r="IT112" s="86"/>
      <c r="IU112" s="86"/>
      <c r="IV112" s="87"/>
    </row>
    <row r="113" spans="1:256" ht="19.5" customHeight="1">
      <c r="A113" s="159" t="s">
        <v>6</v>
      </c>
      <c r="B113" s="160">
        <v>3</v>
      </c>
      <c r="C113" s="160">
        <v>2</v>
      </c>
      <c r="D113" s="161" t="s">
        <v>5</v>
      </c>
      <c r="E113" s="18"/>
      <c r="F113" s="159" t="s">
        <v>6</v>
      </c>
      <c r="G113" s="160">
        <v>5</v>
      </c>
      <c r="H113" s="160">
        <v>0</v>
      </c>
      <c r="I113" s="161" t="s">
        <v>54</v>
      </c>
      <c r="J113" s="85"/>
      <c r="K113" s="86"/>
      <c r="L113" s="86"/>
      <c r="M113" s="87"/>
      <c r="N113" s="18"/>
      <c r="O113" s="85"/>
      <c r="P113" s="86"/>
      <c r="Q113" s="86"/>
      <c r="R113" s="87"/>
      <c r="S113" s="85"/>
      <c r="T113" s="86"/>
      <c r="U113" s="86"/>
      <c r="V113" s="87"/>
      <c r="W113" s="18"/>
      <c r="X113" s="85"/>
      <c r="Y113" s="86"/>
      <c r="Z113" s="86"/>
      <c r="AA113" s="87"/>
      <c r="AB113" s="85"/>
      <c r="AC113" s="86"/>
      <c r="AD113" s="86"/>
      <c r="AE113" s="87"/>
      <c r="AF113" s="18"/>
      <c r="AG113" s="85"/>
      <c r="AH113" s="86"/>
      <c r="AI113" s="86"/>
      <c r="AJ113" s="87"/>
      <c r="AK113" s="85"/>
      <c r="AL113" s="86"/>
      <c r="AM113" s="86"/>
      <c r="AN113" s="87"/>
      <c r="AO113" s="18"/>
      <c r="AP113" s="85"/>
      <c r="AQ113" s="86"/>
      <c r="AR113" s="86"/>
      <c r="AS113" s="87"/>
      <c r="AT113" s="85"/>
      <c r="AU113" s="86"/>
      <c r="AV113" s="86"/>
      <c r="AW113" s="87"/>
      <c r="AX113" s="18"/>
      <c r="AY113" s="85"/>
      <c r="AZ113" s="86"/>
      <c r="BA113" s="86"/>
      <c r="BB113" s="87"/>
      <c r="BC113" s="85"/>
      <c r="BD113" s="86"/>
      <c r="BE113" s="86"/>
      <c r="BF113" s="87"/>
      <c r="BG113" s="18"/>
      <c r="BH113" s="85"/>
      <c r="BI113" s="86"/>
      <c r="BJ113" s="86"/>
      <c r="BK113" s="87"/>
      <c r="BL113" s="85"/>
      <c r="BM113" s="86"/>
      <c r="BN113" s="86"/>
      <c r="BO113" s="87"/>
      <c r="BP113" s="18"/>
      <c r="BQ113" s="85"/>
      <c r="BR113" s="86"/>
      <c r="BS113" s="86"/>
      <c r="BT113" s="87"/>
      <c r="BU113" s="85"/>
      <c r="BV113" s="86"/>
      <c r="BW113" s="86"/>
      <c r="BX113" s="87"/>
      <c r="BY113" s="18"/>
      <c r="BZ113" s="85"/>
      <c r="CA113" s="86"/>
      <c r="CB113" s="86"/>
      <c r="CC113" s="87"/>
      <c r="CD113" s="85"/>
      <c r="CE113" s="86"/>
      <c r="CF113" s="86"/>
      <c r="CG113" s="87"/>
      <c r="CH113" s="18"/>
      <c r="CI113" s="85"/>
      <c r="CJ113" s="86"/>
      <c r="CK113" s="86"/>
      <c r="CL113" s="87"/>
      <c r="CM113" s="85"/>
      <c r="CN113" s="86"/>
      <c r="CO113" s="86"/>
      <c r="CP113" s="87"/>
      <c r="CQ113" s="18"/>
      <c r="CR113" s="85"/>
      <c r="CS113" s="86"/>
      <c r="CT113" s="86"/>
      <c r="CU113" s="87"/>
      <c r="CV113" s="85"/>
      <c r="CW113" s="86"/>
      <c r="CX113" s="86"/>
      <c r="CY113" s="87"/>
      <c r="CZ113" s="18"/>
      <c r="DA113" s="85"/>
      <c r="DB113" s="86"/>
      <c r="DC113" s="86"/>
      <c r="DD113" s="87"/>
      <c r="DE113" s="85"/>
      <c r="DF113" s="86"/>
      <c r="DG113" s="86"/>
      <c r="DH113" s="87"/>
      <c r="DI113" s="18"/>
      <c r="DJ113" s="85"/>
      <c r="DK113" s="86"/>
      <c r="DL113" s="86"/>
      <c r="DM113" s="87"/>
      <c r="DN113" s="85"/>
      <c r="DO113" s="86"/>
      <c r="DP113" s="86"/>
      <c r="DQ113" s="87"/>
      <c r="DR113" s="18"/>
      <c r="DS113" s="85"/>
      <c r="DT113" s="86"/>
      <c r="DU113" s="86"/>
      <c r="DV113" s="87"/>
      <c r="DW113" s="85"/>
      <c r="DX113" s="86"/>
      <c r="DY113" s="86"/>
      <c r="DZ113" s="87"/>
      <c r="EA113" s="18"/>
      <c r="EB113" s="85"/>
      <c r="EC113" s="86"/>
      <c r="ED113" s="86"/>
      <c r="EE113" s="87"/>
      <c r="EF113" s="85"/>
      <c r="EG113" s="86"/>
      <c r="EH113" s="86"/>
      <c r="EI113" s="87"/>
      <c r="EJ113" s="18"/>
      <c r="EK113" s="85"/>
      <c r="EL113" s="86"/>
      <c r="EM113" s="86"/>
      <c r="EN113" s="87"/>
      <c r="EO113" s="85"/>
      <c r="EP113" s="86"/>
      <c r="EQ113" s="86"/>
      <c r="ER113" s="87"/>
      <c r="ES113" s="18"/>
      <c r="ET113" s="85"/>
      <c r="EU113" s="86"/>
      <c r="EV113" s="86"/>
      <c r="EW113" s="87"/>
      <c r="EX113" s="85"/>
      <c r="EY113" s="86"/>
      <c r="EZ113" s="86"/>
      <c r="FA113" s="87"/>
      <c r="FB113" s="18"/>
      <c r="FC113" s="85"/>
      <c r="FD113" s="86"/>
      <c r="FE113" s="86"/>
      <c r="FF113" s="87"/>
      <c r="FG113" s="85"/>
      <c r="FH113" s="86"/>
      <c r="FI113" s="86"/>
      <c r="FJ113" s="87"/>
      <c r="FK113" s="18"/>
      <c r="FL113" s="85"/>
      <c r="FM113" s="86"/>
      <c r="FN113" s="86"/>
      <c r="FO113" s="87"/>
      <c r="FP113" s="85"/>
      <c r="FQ113" s="86"/>
      <c r="FR113" s="86"/>
      <c r="FS113" s="87"/>
      <c r="FT113" s="18"/>
      <c r="FU113" s="85"/>
      <c r="FV113" s="86"/>
      <c r="FW113" s="86"/>
      <c r="FX113" s="87"/>
      <c r="FY113" s="85"/>
      <c r="FZ113" s="86"/>
      <c r="GA113" s="86"/>
      <c r="GB113" s="87"/>
      <c r="GC113" s="18"/>
      <c r="GD113" s="85"/>
      <c r="GE113" s="86"/>
      <c r="GF113" s="86"/>
      <c r="GG113" s="87"/>
      <c r="GH113" s="85"/>
      <c r="GI113" s="86"/>
      <c r="GJ113" s="86"/>
      <c r="GK113" s="87"/>
      <c r="GL113" s="18"/>
      <c r="GM113" s="85"/>
      <c r="GN113" s="86"/>
      <c r="GO113" s="86"/>
      <c r="GP113" s="87"/>
      <c r="GQ113" s="85"/>
      <c r="GR113" s="86"/>
      <c r="GS113" s="86"/>
      <c r="GT113" s="87"/>
      <c r="GU113" s="18"/>
      <c r="GV113" s="85"/>
      <c r="GW113" s="86"/>
      <c r="GX113" s="86"/>
      <c r="GY113" s="87"/>
      <c r="GZ113" s="85"/>
      <c r="HA113" s="86"/>
      <c r="HB113" s="86"/>
      <c r="HC113" s="87"/>
      <c r="HD113" s="18"/>
      <c r="HE113" s="85"/>
      <c r="HF113" s="86"/>
      <c r="HG113" s="86"/>
      <c r="HH113" s="87"/>
      <c r="HI113" s="85"/>
      <c r="HJ113" s="86"/>
      <c r="HK113" s="86"/>
      <c r="HL113" s="87"/>
      <c r="HM113" s="18"/>
      <c r="HN113" s="85"/>
      <c r="HO113" s="86"/>
      <c r="HP113" s="86"/>
      <c r="HQ113" s="87"/>
      <c r="HR113" s="85"/>
      <c r="HS113" s="86"/>
      <c r="HT113" s="86"/>
      <c r="HU113" s="87"/>
      <c r="HV113" s="18"/>
      <c r="HW113" s="85"/>
      <c r="HX113" s="86"/>
      <c r="HY113" s="86"/>
      <c r="HZ113" s="87"/>
      <c r="IA113" s="85"/>
      <c r="IB113" s="86"/>
      <c r="IC113" s="86"/>
      <c r="ID113" s="87"/>
      <c r="IE113" s="18"/>
      <c r="IF113" s="85"/>
      <c r="IG113" s="86"/>
      <c r="IH113" s="86"/>
      <c r="II113" s="87"/>
      <c r="IJ113" s="85"/>
      <c r="IK113" s="86"/>
      <c r="IL113" s="86"/>
      <c r="IM113" s="87"/>
      <c r="IN113" s="18"/>
      <c r="IO113" s="85"/>
      <c r="IP113" s="86"/>
      <c r="IQ113" s="86"/>
      <c r="IR113" s="87"/>
      <c r="IS113" s="85"/>
      <c r="IT113" s="86"/>
      <c r="IU113" s="86"/>
      <c r="IV113" s="87"/>
    </row>
    <row r="114" spans="1:256" ht="19.5" customHeight="1">
      <c r="A114" s="159" t="s">
        <v>54</v>
      </c>
      <c r="B114" s="160">
        <v>4</v>
      </c>
      <c r="C114" s="160">
        <v>1</v>
      </c>
      <c r="D114" s="161" t="s">
        <v>44</v>
      </c>
      <c r="E114" s="18"/>
      <c r="F114" s="159" t="s">
        <v>53</v>
      </c>
      <c r="G114" s="160">
        <v>4</v>
      </c>
      <c r="H114" s="160">
        <v>1</v>
      </c>
      <c r="I114" s="161" t="s">
        <v>3</v>
      </c>
      <c r="J114" s="85"/>
      <c r="K114" s="86"/>
      <c r="L114" s="86"/>
      <c r="M114" s="87"/>
      <c r="N114" s="18"/>
      <c r="O114" s="85"/>
      <c r="P114" s="86"/>
      <c r="Q114" s="86"/>
      <c r="R114" s="87"/>
      <c r="S114" s="85"/>
      <c r="T114" s="86"/>
      <c r="U114" s="86"/>
      <c r="V114" s="87"/>
      <c r="W114" s="18"/>
      <c r="X114" s="85"/>
      <c r="Y114" s="86"/>
      <c r="Z114" s="86"/>
      <c r="AA114" s="87"/>
      <c r="AB114" s="85"/>
      <c r="AC114" s="86"/>
      <c r="AD114" s="86"/>
      <c r="AE114" s="87"/>
      <c r="AF114" s="18"/>
      <c r="AG114" s="85"/>
      <c r="AH114" s="86"/>
      <c r="AI114" s="86"/>
      <c r="AJ114" s="87"/>
      <c r="AK114" s="85"/>
      <c r="AL114" s="86"/>
      <c r="AM114" s="86"/>
      <c r="AN114" s="87"/>
      <c r="AO114" s="18"/>
      <c r="AP114" s="85"/>
      <c r="AQ114" s="86"/>
      <c r="AR114" s="86"/>
      <c r="AS114" s="87"/>
      <c r="AT114" s="85"/>
      <c r="AU114" s="86"/>
      <c r="AV114" s="86"/>
      <c r="AW114" s="87"/>
      <c r="AX114" s="18"/>
      <c r="AY114" s="85"/>
      <c r="AZ114" s="86"/>
      <c r="BA114" s="86"/>
      <c r="BB114" s="87"/>
      <c r="BC114" s="85"/>
      <c r="BD114" s="86"/>
      <c r="BE114" s="86"/>
      <c r="BF114" s="87"/>
      <c r="BG114" s="18"/>
      <c r="BH114" s="85"/>
      <c r="BI114" s="86"/>
      <c r="BJ114" s="86"/>
      <c r="BK114" s="87"/>
      <c r="BL114" s="85"/>
      <c r="BM114" s="86"/>
      <c r="BN114" s="86"/>
      <c r="BO114" s="87"/>
      <c r="BP114" s="18"/>
      <c r="BQ114" s="85"/>
      <c r="BR114" s="86"/>
      <c r="BS114" s="86"/>
      <c r="BT114" s="87"/>
      <c r="BU114" s="85"/>
      <c r="BV114" s="86"/>
      <c r="BW114" s="86"/>
      <c r="BX114" s="87"/>
      <c r="BY114" s="18"/>
      <c r="BZ114" s="85"/>
      <c r="CA114" s="86"/>
      <c r="CB114" s="86"/>
      <c r="CC114" s="87"/>
      <c r="CD114" s="85"/>
      <c r="CE114" s="86"/>
      <c r="CF114" s="86"/>
      <c r="CG114" s="87"/>
      <c r="CH114" s="18"/>
      <c r="CI114" s="85"/>
      <c r="CJ114" s="86"/>
      <c r="CK114" s="86"/>
      <c r="CL114" s="87"/>
      <c r="CM114" s="85"/>
      <c r="CN114" s="86"/>
      <c r="CO114" s="86"/>
      <c r="CP114" s="87"/>
      <c r="CQ114" s="18"/>
      <c r="CR114" s="85"/>
      <c r="CS114" s="86"/>
      <c r="CT114" s="86"/>
      <c r="CU114" s="87"/>
      <c r="CV114" s="85"/>
      <c r="CW114" s="86"/>
      <c r="CX114" s="86"/>
      <c r="CY114" s="87"/>
      <c r="CZ114" s="18"/>
      <c r="DA114" s="85"/>
      <c r="DB114" s="86"/>
      <c r="DC114" s="86"/>
      <c r="DD114" s="87"/>
      <c r="DE114" s="85"/>
      <c r="DF114" s="86"/>
      <c r="DG114" s="86"/>
      <c r="DH114" s="87"/>
      <c r="DI114" s="18"/>
      <c r="DJ114" s="85"/>
      <c r="DK114" s="86"/>
      <c r="DL114" s="86"/>
      <c r="DM114" s="87"/>
      <c r="DN114" s="85"/>
      <c r="DO114" s="86"/>
      <c r="DP114" s="86"/>
      <c r="DQ114" s="87"/>
      <c r="DR114" s="18"/>
      <c r="DS114" s="85"/>
      <c r="DT114" s="86"/>
      <c r="DU114" s="86"/>
      <c r="DV114" s="87"/>
      <c r="DW114" s="85"/>
      <c r="DX114" s="86"/>
      <c r="DY114" s="86"/>
      <c r="DZ114" s="87"/>
      <c r="EA114" s="18"/>
      <c r="EB114" s="85"/>
      <c r="EC114" s="86"/>
      <c r="ED114" s="86"/>
      <c r="EE114" s="87"/>
      <c r="EF114" s="85"/>
      <c r="EG114" s="86"/>
      <c r="EH114" s="86"/>
      <c r="EI114" s="87"/>
      <c r="EJ114" s="18"/>
      <c r="EK114" s="85"/>
      <c r="EL114" s="86"/>
      <c r="EM114" s="86"/>
      <c r="EN114" s="87"/>
      <c r="EO114" s="85"/>
      <c r="EP114" s="86"/>
      <c r="EQ114" s="86"/>
      <c r="ER114" s="87"/>
      <c r="ES114" s="18"/>
      <c r="ET114" s="85"/>
      <c r="EU114" s="86"/>
      <c r="EV114" s="86"/>
      <c r="EW114" s="87"/>
      <c r="EX114" s="85"/>
      <c r="EY114" s="86"/>
      <c r="EZ114" s="86"/>
      <c r="FA114" s="87"/>
      <c r="FB114" s="18"/>
      <c r="FC114" s="85"/>
      <c r="FD114" s="86"/>
      <c r="FE114" s="86"/>
      <c r="FF114" s="87"/>
      <c r="FG114" s="85"/>
      <c r="FH114" s="86"/>
      <c r="FI114" s="86"/>
      <c r="FJ114" s="87"/>
      <c r="FK114" s="18"/>
      <c r="FL114" s="85"/>
      <c r="FM114" s="86"/>
      <c r="FN114" s="86"/>
      <c r="FO114" s="87"/>
      <c r="FP114" s="85"/>
      <c r="FQ114" s="86"/>
      <c r="FR114" s="86"/>
      <c r="FS114" s="87"/>
      <c r="FT114" s="18"/>
      <c r="FU114" s="85"/>
      <c r="FV114" s="86"/>
      <c r="FW114" s="86"/>
      <c r="FX114" s="87"/>
      <c r="FY114" s="85"/>
      <c r="FZ114" s="86"/>
      <c r="GA114" s="86"/>
      <c r="GB114" s="87"/>
      <c r="GC114" s="18"/>
      <c r="GD114" s="85"/>
      <c r="GE114" s="86"/>
      <c r="GF114" s="86"/>
      <c r="GG114" s="87"/>
      <c r="GH114" s="85"/>
      <c r="GI114" s="86"/>
      <c r="GJ114" s="86"/>
      <c r="GK114" s="87"/>
      <c r="GL114" s="18"/>
      <c r="GM114" s="85"/>
      <c r="GN114" s="86"/>
      <c r="GO114" s="86"/>
      <c r="GP114" s="87"/>
      <c r="GQ114" s="85"/>
      <c r="GR114" s="86"/>
      <c r="GS114" s="86"/>
      <c r="GT114" s="87"/>
      <c r="GU114" s="18"/>
      <c r="GV114" s="85"/>
      <c r="GW114" s="86"/>
      <c r="GX114" s="86"/>
      <c r="GY114" s="87"/>
      <c r="GZ114" s="85"/>
      <c r="HA114" s="86"/>
      <c r="HB114" s="86"/>
      <c r="HC114" s="87"/>
      <c r="HD114" s="18"/>
      <c r="HE114" s="85"/>
      <c r="HF114" s="86"/>
      <c r="HG114" s="86"/>
      <c r="HH114" s="87"/>
      <c r="HI114" s="85"/>
      <c r="HJ114" s="86"/>
      <c r="HK114" s="86"/>
      <c r="HL114" s="87"/>
      <c r="HM114" s="18"/>
      <c r="HN114" s="85"/>
      <c r="HO114" s="86"/>
      <c r="HP114" s="86"/>
      <c r="HQ114" s="87"/>
      <c r="HR114" s="85"/>
      <c r="HS114" s="86"/>
      <c r="HT114" s="86"/>
      <c r="HU114" s="87"/>
      <c r="HV114" s="18"/>
      <c r="HW114" s="85"/>
      <c r="HX114" s="86"/>
      <c r="HY114" s="86"/>
      <c r="HZ114" s="87"/>
      <c r="IA114" s="85"/>
      <c r="IB114" s="86"/>
      <c r="IC114" s="86"/>
      <c r="ID114" s="87"/>
      <c r="IE114" s="18"/>
      <c r="IF114" s="85"/>
      <c r="IG114" s="86"/>
      <c r="IH114" s="86"/>
      <c r="II114" s="87"/>
      <c r="IJ114" s="85"/>
      <c r="IK114" s="86"/>
      <c r="IL114" s="86"/>
      <c r="IM114" s="87"/>
      <c r="IN114" s="18"/>
      <c r="IO114" s="85"/>
      <c r="IP114" s="86"/>
      <c r="IQ114" s="86"/>
      <c r="IR114" s="87"/>
      <c r="IS114" s="85"/>
      <c r="IT114" s="86"/>
      <c r="IU114" s="86"/>
      <c r="IV114" s="87"/>
    </row>
    <row r="115" spans="1:256" ht="19.5" customHeight="1">
      <c r="A115" s="159" t="s">
        <v>3</v>
      </c>
      <c r="B115" s="160">
        <v>1</v>
      </c>
      <c r="C115" s="160">
        <v>4</v>
      </c>
      <c r="D115" s="161" t="s">
        <v>2</v>
      </c>
      <c r="E115" s="18"/>
      <c r="F115" s="159" t="s">
        <v>1</v>
      </c>
      <c r="G115" s="160">
        <v>0</v>
      </c>
      <c r="H115" s="160">
        <v>5</v>
      </c>
      <c r="I115" s="161" t="s">
        <v>43</v>
      </c>
      <c r="J115" s="85"/>
      <c r="K115" s="86"/>
      <c r="L115" s="86"/>
      <c r="M115" s="87"/>
      <c r="N115" s="18"/>
      <c r="O115" s="85"/>
      <c r="P115" s="86"/>
      <c r="Q115" s="86"/>
      <c r="R115" s="87"/>
      <c r="S115" s="85"/>
      <c r="T115" s="86"/>
      <c r="U115" s="86"/>
      <c r="V115" s="87"/>
      <c r="W115" s="18"/>
      <c r="X115" s="85"/>
      <c r="Y115" s="86"/>
      <c r="Z115" s="86"/>
      <c r="AA115" s="87"/>
      <c r="AB115" s="85"/>
      <c r="AC115" s="86"/>
      <c r="AD115" s="86"/>
      <c r="AE115" s="87"/>
      <c r="AF115" s="18"/>
      <c r="AG115" s="85"/>
      <c r="AH115" s="86"/>
      <c r="AI115" s="86"/>
      <c r="AJ115" s="87"/>
      <c r="AK115" s="85"/>
      <c r="AL115" s="86"/>
      <c r="AM115" s="86"/>
      <c r="AN115" s="87"/>
      <c r="AO115" s="18"/>
      <c r="AP115" s="85"/>
      <c r="AQ115" s="86"/>
      <c r="AR115" s="86"/>
      <c r="AS115" s="87"/>
      <c r="AT115" s="85"/>
      <c r="AU115" s="86"/>
      <c r="AV115" s="86"/>
      <c r="AW115" s="87"/>
      <c r="AX115" s="18"/>
      <c r="AY115" s="85"/>
      <c r="AZ115" s="86"/>
      <c r="BA115" s="86"/>
      <c r="BB115" s="87"/>
      <c r="BC115" s="85"/>
      <c r="BD115" s="86"/>
      <c r="BE115" s="86"/>
      <c r="BF115" s="87"/>
      <c r="BG115" s="18"/>
      <c r="BH115" s="85"/>
      <c r="BI115" s="86"/>
      <c r="BJ115" s="86"/>
      <c r="BK115" s="87"/>
      <c r="BL115" s="85"/>
      <c r="BM115" s="86"/>
      <c r="BN115" s="86"/>
      <c r="BO115" s="87"/>
      <c r="BP115" s="18"/>
      <c r="BQ115" s="85"/>
      <c r="BR115" s="86"/>
      <c r="BS115" s="86"/>
      <c r="BT115" s="87"/>
      <c r="BU115" s="85"/>
      <c r="BV115" s="86"/>
      <c r="BW115" s="86"/>
      <c r="BX115" s="87"/>
      <c r="BY115" s="18"/>
      <c r="BZ115" s="85"/>
      <c r="CA115" s="86"/>
      <c r="CB115" s="86"/>
      <c r="CC115" s="87"/>
      <c r="CD115" s="85"/>
      <c r="CE115" s="86"/>
      <c r="CF115" s="86"/>
      <c r="CG115" s="87"/>
      <c r="CH115" s="18"/>
      <c r="CI115" s="85"/>
      <c r="CJ115" s="86"/>
      <c r="CK115" s="86"/>
      <c r="CL115" s="87"/>
      <c r="CM115" s="85"/>
      <c r="CN115" s="86"/>
      <c r="CO115" s="86"/>
      <c r="CP115" s="87"/>
      <c r="CQ115" s="18"/>
      <c r="CR115" s="85"/>
      <c r="CS115" s="86"/>
      <c r="CT115" s="86"/>
      <c r="CU115" s="87"/>
      <c r="CV115" s="85"/>
      <c r="CW115" s="86"/>
      <c r="CX115" s="86"/>
      <c r="CY115" s="87"/>
      <c r="CZ115" s="18"/>
      <c r="DA115" s="85"/>
      <c r="DB115" s="86"/>
      <c r="DC115" s="86"/>
      <c r="DD115" s="87"/>
      <c r="DE115" s="85"/>
      <c r="DF115" s="86"/>
      <c r="DG115" s="86"/>
      <c r="DH115" s="87"/>
      <c r="DI115" s="18"/>
      <c r="DJ115" s="85"/>
      <c r="DK115" s="86"/>
      <c r="DL115" s="86"/>
      <c r="DM115" s="87"/>
      <c r="DN115" s="85"/>
      <c r="DO115" s="86"/>
      <c r="DP115" s="86"/>
      <c r="DQ115" s="87"/>
      <c r="DR115" s="18"/>
      <c r="DS115" s="85"/>
      <c r="DT115" s="86"/>
      <c r="DU115" s="86"/>
      <c r="DV115" s="87"/>
      <c r="DW115" s="85"/>
      <c r="DX115" s="86"/>
      <c r="DY115" s="86"/>
      <c r="DZ115" s="87"/>
      <c r="EA115" s="18"/>
      <c r="EB115" s="85"/>
      <c r="EC115" s="86"/>
      <c r="ED115" s="86"/>
      <c r="EE115" s="87"/>
      <c r="EF115" s="85"/>
      <c r="EG115" s="86"/>
      <c r="EH115" s="86"/>
      <c r="EI115" s="87"/>
      <c r="EJ115" s="18"/>
      <c r="EK115" s="85"/>
      <c r="EL115" s="86"/>
      <c r="EM115" s="86"/>
      <c r="EN115" s="87"/>
      <c r="EO115" s="85"/>
      <c r="EP115" s="86"/>
      <c r="EQ115" s="86"/>
      <c r="ER115" s="87"/>
      <c r="ES115" s="18"/>
      <c r="ET115" s="85"/>
      <c r="EU115" s="86"/>
      <c r="EV115" s="86"/>
      <c r="EW115" s="87"/>
      <c r="EX115" s="85"/>
      <c r="EY115" s="86"/>
      <c r="EZ115" s="86"/>
      <c r="FA115" s="87"/>
      <c r="FB115" s="18"/>
      <c r="FC115" s="85"/>
      <c r="FD115" s="86"/>
      <c r="FE115" s="86"/>
      <c r="FF115" s="87"/>
      <c r="FG115" s="85"/>
      <c r="FH115" s="86"/>
      <c r="FI115" s="86"/>
      <c r="FJ115" s="87"/>
      <c r="FK115" s="18"/>
      <c r="FL115" s="85"/>
      <c r="FM115" s="86"/>
      <c r="FN115" s="86"/>
      <c r="FO115" s="87"/>
      <c r="FP115" s="85"/>
      <c r="FQ115" s="86"/>
      <c r="FR115" s="86"/>
      <c r="FS115" s="87"/>
      <c r="FT115" s="18"/>
      <c r="FU115" s="85"/>
      <c r="FV115" s="86"/>
      <c r="FW115" s="86"/>
      <c r="FX115" s="87"/>
      <c r="FY115" s="85"/>
      <c r="FZ115" s="86"/>
      <c r="GA115" s="86"/>
      <c r="GB115" s="87"/>
      <c r="GC115" s="18"/>
      <c r="GD115" s="85"/>
      <c r="GE115" s="86"/>
      <c r="GF115" s="86"/>
      <c r="GG115" s="87"/>
      <c r="GH115" s="85"/>
      <c r="GI115" s="86"/>
      <c r="GJ115" s="86"/>
      <c r="GK115" s="87"/>
      <c r="GL115" s="18"/>
      <c r="GM115" s="85"/>
      <c r="GN115" s="86"/>
      <c r="GO115" s="86"/>
      <c r="GP115" s="87"/>
      <c r="GQ115" s="85"/>
      <c r="GR115" s="86"/>
      <c r="GS115" s="86"/>
      <c r="GT115" s="87"/>
      <c r="GU115" s="18"/>
      <c r="GV115" s="85"/>
      <c r="GW115" s="86"/>
      <c r="GX115" s="86"/>
      <c r="GY115" s="87"/>
      <c r="GZ115" s="85"/>
      <c r="HA115" s="86"/>
      <c r="HB115" s="86"/>
      <c r="HC115" s="87"/>
      <c r="HD115" s="18"/>
      <c r="HE115" s="85"/>
      <c r="HF115" s="86"/>
      <c r="HG115" s="86"/>
      <c r="HH115" s="87"/>
      <c r="HI115" s="85"/>
      <c r="HJ115" s="86"/>
      <c r="HK115" s="86"/>
      <c r="HL115" s="87"/>
      <c r="HM115" s="18"/>
      <c r="HN115" s="85"/>
      <c r="HO115" s="86"/>
      <c r="HP115" s="86"/>
      <c r="HQ115" s="87"/>
      <c r="HR115" s="85"/>
      <c r="HS115" s="86"/>
      <c r="HT115" s="86"/>
      <c r="HU115" s="87"/>
      <c r="HV115" s="18"/>
      <c r="HW115" s="85"/>
      <c r="HX115" s="86"/>
      <c r="HY115" s="86"/>
      <c r="HZ115" s="87"/>
      <c r="IA115" s="85"/>
      <c r="IB115" s="86"/>
      <c r="IC115" s="86"/>
      <c r="ID115" s="87"/>
      <c r="IE115" s="18"/>
      <c r="IF115" s="85"/>
      <c r="IG115" s="86"/>
      <c r="IH115" s="86"/>
      <c r="II115" s="87"/>
      <c r="IJ115" s="85"/>
      <c r="IK115" s="86"/>
      <c r="IL115" s="86"/>
      <c r="IM115" s="87"/>
      <c r="IN115" s="18"/>
      <c r="IO115" s="85"/>
      <c r="IP115" s="86"/>
      <c r="IQ115" s="86"/>
      <c r="IR115" s="87"/>
      <c r="IS115" s="85"/>
      <c r="IT115" s="86"/>
      <c r="IU115" s="86"/>
      <c r="IV115" s="87"/>
    </row>
    <row r="116" spans="1:256" ht="19.5" customHeight="1">
      <c r="A116" s="159" t="s">
        <v>10</v>
      </c>
      <c r="B116" s="160">
        <v>4</v>
      </c>
      <c r="C116" s="160">
        <v>1</v>
      </c>
      <c r="D116" s="161" t="s">
        <v>8</v>
      </c>
      <c r="E116" s="18"/>
      <c r="F116" s="159" t="s">
        <v>7</v>
      </c>
      <c r="G116" s="160">
        <v>2</v>
      </c>
      <c r="H116" s="160">
        <v>3</v>
      </c>
      <c r="I116" s="161" t="s">
        <v>9</v>
      </c>
      <c r="J116" s="85"/>
      <c r="K116" s="86"/>
      <c r="L116" s="86"/>
      <c r="M116" s="87"/>
      <c r="N116" s="18"/>
      <c r="O116" s="85"/>
      <c r="P116" s="86"/>
      <c r="Q116" s="86"/>
      <c r="R116" s="87"/>
      <c r="S116" s="85"/>
      <c r="T116" s="86"/>
      <c r="U116" s="86"/>
      <c r="V116" s="87"/>
      <c r="W116" s="18"/>
      <c r="X116" s="85"/>
      <c r="Y116" s="86"/>
      <c r="Z116" s="86"/>
      <c r="AA116" s="87"/>
      <c r="AB116" s="85"/>
      <c r="AC116" s="86"/>
      <c r="AD116" s="86"/>
      <c r="AE116" s="87"/>
      <c r="AF116" s="18"/>
      <c r="AG116" s="85"/>
      <c r="AH116" s="86"/>
      <c r="AI116" s="86"/>
      <c r="AJ116" s="87"/>
      <c r="AK116" s="85"/>
      <c r="AL116" s="86"/>
      <c r="AM116" s="86"/>
      <c r="AN116" s="87"/>
      <c r="AO116" s="18"/>
      <c r="AP116" s="85"/>
      <c r="AQ116" s="86"/>
      <c r="AR116" s="86"/>
      <c r="AS116" s="87"/>
      <c r="AT116" s="85"/>
      <c r="AU116" s="86"/>
      <c r="AV116" s="86"/>
      <c r="AW116" s="87"/>
      <c r="AX116" s="18"/>
      <c r="AY116" s="85"/>
      <c r="AZ116" s="86"/>
      <c r="BA116" s="86"/>
      <c r="BB116" s="87"/>
      <c r="BC116" s="85"/>
      <c r="BD116" s="86"/>
      <c r="BE116" s="86"/>
      <c r="BF116" s="87"/>
      <c r="BG116" s="18"/>
      <c r="BH116" s="85"/>
      <c r="BI116" s="86"/>
      <c r="BJ116" s="86"/>
      <c r="BK116" s="87"/>
      <c r="BL116" s="85"/>
      <c r="BM116" s="86"/>
      <c r="BN116" s="86"/>
      <c r="BO116" s="87"/>
      <c r="BP116" s="18"/>
      <c r="BQ116" s="85"/>
      <c r="BR116" s="86"/>
      <c r="BS116" s="86"/>
      <c r="BT116" s="87"/>
      <c r="BU116" s="85"/>
      <c r="BV116" s="86"/>
      <c r="BW116" s="86"/>
      <c r="BX116" s="87"/>
      <c r="BY116" s="18"/>
      <c r="BZ116" s="85"/>
      <c r="CA116" s="86"/>
      <c r="CB116" s="86"/>
      <c r="CC116" s="87"/>
      <c r="CD116" s="85"/>
      <c r="CE116" s="86"/>
      <c r="CF116" s="86"/>
      <c r="CG116" s="87"/>
      <c r="CH116" s="18"/>
      <c r="CI116" s="85"/>
      <c r="CJ116" s="86"/>
      <c r="CK116" s="86"/>
      <c r="CL116" s="87"/>
      <c r="CM116" s="85"/>
      <c r="CN116" s="86"/>
      <c r="CO116" s="86"/>
      <c r="CP116" s="87"/>
      <c r="CQ116" s="18"/>
      <c r="CR116" s="85"/>
      <c r="CS116" s="86"/>
      <c r="CT116" s="86"/>
      <c r="CU116" s="87"/>
      <c r="CV116" s="85"/>
      <c r="CW116" s="86"/>
      <c r="CX116" s="86"/>
      <c r="CY116" s="87"/>
      <c r="CZ116" s="18"/>
      <c r="DA116" s="85"/>
      <c r="DB116" s="86"/>
      <c r="DC116" s="86"/>
      <c r="DD116" s="87"/>
      <c r="DE116" s="85"/>
      <c r="DF116" s="86"/>
      <c r="DG116" s="86"/>
      <c r="DH116" s="87"/>
      <c r="DI116" s="18"/>
      <c r="DJ116" s="85"/>
      <c r="DK116" s="86"/>
      <c r="DL116" s="86"/>
      <c r="DM116" s="87"/>
      <c r="DN116" s="85"/>
      <c r="DO116" s="86"/>
      <c r="DP116" s="86"/>
      <c r="DQ116" s="87"/>
      <c r="DR116" s="18"/>
      <c r="DS116" s="85"/>
      <c r="DT116" s="86"/>
      <c r="DU116" s="86"/>
      <c r="DV116" s="87"/>
      <c r="DW116" s="85"/>
      <c r="DX116" s="86"/>
      <c r="DY116" s="86"/>
      <c r="DZ116" s="87"/>
      <c r="EA116" s="18"/>
      <c r="EB116" s="85"/>
      <c r="EC116" s="86"/>
      <c r="ED116" s="86"/>
      <c r="EE116" s="87"/>
      <c r="EF116" s="85"/>
      <c r="EG116" s="86"/>
      <c r="EH116" s="86"/>
      <c r="EI116" s="87"/>
      <c r="EJ116" s="18"/>
      <c r="EK116" s="85"/>
      <c r="EL116" s="86"/>
      <c r="EM116" s="86"/>
      <c r="EN116" s="87"/>
      <c r="EO116" s="85"/>
      <c r="EP116" s="86"/>
      <c r="EQ116" s="86"/>
      <c r="ER116" s="87"/>
      <c r="ES116" s="18"/>
      <c r="ET116" s="85"/>
      <c r="EU116" s="86"/>
      <c r="EV116" s="86"/>
      <c r="EW116" s="87"/>
      <c r="EX116" s="85"/>
      <c r="EY116" s="86"/>
      <c r="EZ116" s="86"/>
      <c r="FA116" s="87"/>
      <c r="FB116" s="18"/>
      <c r="FC116" s="85"/>
      <c r="FD116" s="86"/>
      <c r="FE116" s="86"/>
      <c r="FF116" s="87"/>
      <c r="FG116" s="85"/>
      <c r="FH116" s="86"/>
      <c r="FI116" s="86"/>
      <c r="FJ116" s="87"/>
      <c r="FK116" s="18"/>
      <c r="FL116" s="85"/>
      <c r="FM116" s="86"/>
      <c r="FN116" s="86"/>
      <c r="FO116" s="87"/>
      <c r="FP116" s="85"/>
      <c r="FQ116" s="86"/>
      <c r="FR116" s="86"/>
      <c r="FS116" s="87"/>
      <c r="FT116" s="18"/>
      <c r="FU116" s="85"/>
      <c r="FV116" s="86"/>
      <c r="FW116" s="86"/>
      <c r="FX116" s="87"/>
      <c r="FY116" s="85"/>
      <c r="FZ116" s="86"/>
      <c r="GA116" s="86"/>
      <c r="GB116" s="87"/>
      <c r="GC116" s="18"/>
      <c r="GD116" s="85"/>
      <c r="GE116" s="86"/>
      <c r="GF116" s="86"/>
      <c r="GG116" s="87"/>
      <c r="GH116" s="85"/>
      <c r="GI116" s="86"/>
      <c r="GJ116" s="86"/>
      <c r="GK116" s="87"/>
      <c r="GL116" s="18"/>
      <c r="GM116" s="85"/>
      <c r="GN116" s="86"/>
      <c r="GO116" s="86"/>
      <c r="GP116" s="87"/>
      <c r="GQ116" s="85"/>
      <c r="GR116" s="86"/>
      <c r="GS116" s="86"/>
      <c r="GT116" s="87"/>
      <c r="GU116" s="18"/>
      <c r="GV116" s="85"/>
      <c r="GW116" s="86"/>
      <c r="GX116" s="86"/>
      <c r="GY116" s="87"/>
      <c r="GZ116" s="85"/>
      <c r="HA116" s="86"/>
      <c r="HB116" s="86"/>
      <c r="HC116" s="87"/>
      <c r="HD116" s="18"/>
      <c r="HE116" s="85"/>
      <c r="HF116" s="86"/>
      <c r="HG116" s="86"/>
      <c r="HH116" s="87"/>
      <c r="HI116" s="85"/>
      <c r="HJ116" s="86"/>
      <c r="HK116" s="86"/>
      <c r="HL116" s="87"/>
      <c r="HM116" s="18"/>
      <c r="HN116" s="85"/>
      <c r="HO116" s="86"/>
      <c r="HP116" s="86"/>
      <c r="HQ116" s="87"/>
      <c r="HR116" s="85"/>
      <c r="HS116" s="86"/>
      <c r="HT116" s="86"/>
      <c r="HU116" s="87"/>
      <c r="HV116" s="18"/>
      <c r="HW116" s="85"/>
      <c r="HX116" s="86"/>
      <c r="HY116" s="86"/>
      <c r="HZ116" s="87"/>
      <c r="IA116" s="85"/>
      <c r="IB116" s="86"/>
      <c r="IC116" s="86"/>
      <c r="ID116" s="87"/>
      <c r="IE116" s="18"/>
      <c r="IF116" s="85"/>
      <c r="IG116" s="86"/>
      <c r="IH116" s="86"/>
      <c r="II116" s="87"/>
      <c r="IJ116" s="85"/>
      <c r="IK116" s="86"/>
      <c r="IL116" s="86"/>
      <c r="IM116" s="87"/>
      <c r="IN116" s="18"/>
      <c r="IO116" s="85"/>
      <c r="IP116" s="86"/>
      <c r="IQ116" s="86"/>
      <c r="IR116" s="87"/>
      <c r="IS116" s="85"/>
      <c r="IT116" s="86"/>
      <c r="IU116" s="86"/>
      <c r="IV116" s="87"/>
    </row>
    <row r="117" spans="1:256" ht="19.5" customHeight="1">
      <c r="A117" s="159" t="s">
        <v>9</v>
      </c>
      <c r="B117" s="160">
        <v>1</v>
      </c>
      <c r="C117" s="160">
        <v>4</v>
      </c>
      <c r="D117" s="161" t="s">
        <v>1</v>
      </c>
      <c r="E117" s="18"/>
      <c r="F117" s="159" t="s">
        <v>8</v>
      </c>
      <c r="G117" s="160">
        <v>4</v>
      </c>
      <c r="H117" s="160">
        <v>1</v>
      </c>
      <c r="I117" s="161" t="s">
        <v>5</v>
      </c>
      <c r="J117" s="85"/>
      <c r="K117" s="86"/>
      <c r="L117" s="86"/>
      <c r="M117" s="87"/>
      <c r="N117" s="18"/>
      <c r="O117" s="85"/>
      <c r="P117" s="86"/>
      <c r="Q117" s="86"/>
      <c r="R117" s="87"/>
      <c r="S117" s="85"/>
      <c r="T117" s="86"/>
      <c r="U117" s="86"/>
      <c r="V117" s="87"/>
      <c r="W117" s="18"/>
      <c r="X117" s="85"/>
      <c r="Y117" s="86"/>
      <c r="Z117" s="86"/>
      <c r="AA117" s="87"/>
      <c r="AB117" s="85"/>
      <c r="AC117" s="86"/>
      <c r="AD117" s="86"/>
      <c r="AE117" s="87"/>
      <c r="AF117" s="18"/>
      <c r="AG117" s="85"/>
      <c r="AH117" s="86"/>
      <c r="AI117" s="86"/>
      <c r="AJ117" s="87"/>
      <c r="AK117" s="85"/>
      <c r="AL117" s="86"/>
      <c r="AM117" s="86"/>
      <c r="AN117" s="87"/>
      <c r="AO117" s="18"/>
      <c r="AP117" s="85"/>
      <c r="AQ117" s="86"/>
      <c r="AR117" s="86"/>
      <c r="AS117" s="87"/>
      <c r="AT117" s="85"/>
      <c r="AU117" s="86"/>
      <c r="AV117" s="86"/>
      <c r="AW117" s="87"/>
      <c r="AX117" s="18"/>
      <c r="AY117" s="85"/>
      <c r="AZ117" s="86"/>
      <c r="BA117" s="86"/>
      <c r="BB117" s="87"/>
      <c r="BC117" s="85"/>
      <c r="BD117" s="86"/>
      <c r="BE117" s="86"/>
      <c r="BF117" s="87"/>
      <c r="BG117" s="18"/>
      <c r="BH117" s="85"/>
      <c r="BI117" s="86"/>
      <c r="BJ117" s="86"/>
      <c r="BK117" s="87"/>
      <c r="BL117" s="85"/>
      <c r="BM117" s="86"/>
      <c r="BN117" s="86"/>
      <c r="BO117" s="87"/>
      <c r="BP117" s="18"/>
      <c r="BQ117" s="85"/>
      <c r="BR117" s="86"/>
      <c r="BS117" s="86"/>
      <c r="BT117" s="87"/>
      <c r="BU117" s="85"/>
      <c r="BV117" s="86"/>
      <c r="BW117" s="86"/>
      <c r="BX117" s="87"/>
      <c r="BY117" s="18"/>
      <c r="BZ117" s="85"/>
      <c r="CA117" s="86"/>
      <c r="CB117" s="86"/>
      <c r="CC117" s="87"/>
      <c r="CD117" s="85"/>
      <c r="CE117" s="86"/>
      <c r="CF117" s="86"/>
      <c r="CG117" s="87"/>
      <c r="CH117" s="18"/>
      <c r="CI117" s="85"/>
      <c r="CJ117" s="86"/>
      <c r="CK117" s="86"/>
      <c r="CL117" s="87"/>
      <c r="CM117" s="85"/>
      <c r="CN117" s="86"/>
      <c r="CO117" s="86"/>
      <c r="CP117" s="87"/>
      <c r="CQ117" s="18"/>
      <c r="CR117" s="85"/>
      <c r="CS117" s="86"/>
      <c r="CT117" s="86"/>
      <c r="CU117" s="87"/>
      <c r="CV117" s="85"/>
      <c r="CW117" s="86"/>
      <c r="CX117" s="86"/>
      <c r="CY117" s="87"/>
      <c r="CZ117" s="18"/>
      <c r="DA117" s="85"/>
      <c r="DB117" s="86"/>
      <c r="DC117" s="86"/>
      <c r="DD117" s="87"/>
      <c r="DE117" s="85"/>
      <c r="DF117" s="86"/>
      <c r="DG117" s="86"/>
      <c r="DH117" s="87"/>
      <c r="DI117" s="18"/>
      <c r="DJ117" s="85"/>
      <c r="DK117" s="86"/>
      <c r="DL117" s="86"/>
      <c r="DM117" s="87"/>
      <c r="DN117" s="85"/>
      <c r="DO117" s="86"/>
      <c r="DP117" s="86"/>
      <c r="DQ117" s="87"/>
      <c r="DR117" s="18"/>
      <c r="DS117" s="85"/>
      <c r="DT117" s="86"/>
      <c r="DU117" s="86"/>
      <c r="DV117" s="87"/>
      <c r="DW117" s="85"/>
      <c r="DX117" s="86"/>
      <c r="DY117" s="86"/>
      <c r="DZ117" s="87"/>
      <c r="EA117" s="18"/>
      <c r="EB117" s="85"/>
      <c r="EC117" s="86"/>
      <c r="ED117" s="86"/>
      <c r="EE117" s="87"/>
      <c r="EF117" s="85"/>
      <c r="EG117" s="86"/>
      <c r="EH117" s="86"/>
      <c r="EI117" s="87"/>
      <c r="EJ117" s="18"/>
      <c r="EK117" s="85"/>
      <c r="EL117" s="86"/>
      <c r="EM117" s="86"/>
      <c r="EN117" s="87"/>
      <c r="EO117" s="85"/>
      <c r="EP117" s="86"/>
      <c r="EQ117" s="86"/>
      <c r="ER117" s="87"/>
      <c r="ES117" s="18"/>
      <c r="ET117" s="85"/>
      <c r="EU117" s="86"/>
      <c r="EV117" s="86"/>
      <c r="EW117" s="87"/>
      <c r="EX117" s="85"/>
      <c r="EY117" s="86"/>
      <c r="EZ117" s="86"/>
      <c r="FA117" s="87"/>
      <c r="FB117" s="18"/>
      <c r="FC117" s="85"/>
      <c r="FD117" s="86"/>
      <c r="FE117" s="86"/>
      <c r="FF117" s="87"/>
      <c r="FG117" s="85"/>
      <c r="FH117" s="86"/>
      <c r="FI117" s="86"/>
      <c r="FJ117" s="87"/>
      <c r="FK117" s="18"/>
      <c r="FL117" s="85"/>
      <c r="FM117" s="86"/>
      <c r="FN117" s="86"/>
      <c r="FO117" s="87"/>
      <c r="FP117" s="85"/>
      <c r="FQ117" s="86"/>
      <c r="FR117" s="86"/>
      <c r="FS117" s="87"/>
      <c r="FT117" s="18"/>
      <c r="FU117" s="85"/>
      <c r="FV117" s="86"/>
      <c r="FW117" s="86"/>
      <c r="FX117" s="87"/>
      <c r="FY117" s="85"/>
      <c r="FZ117" s="86"/>
      <c r="GA117" s="86"/>
      <c r="GB117" s="87"/>
      <c r="GC117" s="18"/>
      <c r="GD117" s="85"/>
      <c r="GE117" s="86"/>
      <c r="GF117" s="86"/>
      <c r="GG117" s="87"/>
      <c r="GH117" s="85"/>
      <c r="GI117" s="86"/>
      <c r="GJ117" s="86"/>
      <c r="GK117" s="87"/>
      <c r="GL117" s="18"/>
      <c r="GM117" s="85"/>
      <c r="GN117" s="86"/>
      <c r="GO117" s="86"/>
      <c r="GP117" s="87"/>
      <c r="GQ117" s="85"/>
      <c r="GR117" s="86"/>
      <c r="GS117" s="86"/>
      <c r="GT117" s="87"/>
      <c r="GU117" s="18"/>
      <c r="GV117" s="85"/>
      <c r="GW117" s="86"/>
      <c r="GX117" s="86"/>
      <c r="GY117" s="87"/>
      <c r="GZ117" s="85"/>
      <c r="HA117" s="86"/>
      <c r="HB117" s="86"/>
      <c r="HC117" s="87"/>
      <c r="HD117" s="18"/>
      <c r="HE117" s="85"/>
      <c r="HF117" s="86"/>
      <c r="HG117" s="86"/>
      <c r="HH117" s="87"/>
      <c r="HI117" s="85"/>
      <c r="HJ117" s="86"/>
      <c r="HK117" s="86"/>
      <c r="HL117" s="87"/>
      <c r="HM117" s="18"/>
      <c r="HN117" s="85"/>
      <c r="HO117" s="86"/>
      <c r="HP117" s="86"/>
      <c r="HQ117" s="87"/>
      <c r="HR117" s="85"/>
      <c r="HS117" s="86"/>
      <c r="HT117" s="86"/>
      <c r="HU117" s="87"/>
      <c r="HV117" s="18"/>
      <c r="HW117" s="85"/>
      <c r="HX117" s="86"/>
      <c r="HY117" s="86"/>
      <c r="HZ117" s="87"/>
      <c r="IA117" s="85"/>
      <c r="IB117" s="86"/>
      <c r="IC117" s="86"/>
      <c r="ID117" s="87"/>
      <c r="IE117" s="18"/>
      <c r="IF117" s="85"/>
      <c r="IG117" s="86"/>
      <c r="IH117" s="86"/>
      <c r="II117" s="87"/>
      <c r="IJ117" s="85"/>
      <c r="IK117" s="86"/>
      <c r="IL117" s="86"/>
      <c r="IM117" s="87"/>
      <c r="IN117" s="18"/>
      <c r="IO117" s="85"/>
      <c r="IP117" s="86"/>
      <c r="IQ117" s="86"/>
      <c r="IR117" s="87"/>
      <c r="IS117" s="85"/>
      <c r="IT117" s="86"/>
      <c r="IU117" s="86"/>
      <c r="IV117" s="87"/>
    </row>
    <row r="118" spans="1:256" ht="19.5" customHeight="1">
      <c r="A118" s="147" t="s">
        <v>11</v>
      </c>
      <c r="B118" s="291" t="s">
        <v>276</v>
      </c>
      <c r="C118" s="291"/>
      <c r="D118" s="291"/>
      <c r="E118" s="19"/>
      <c r="F118" s="147" t="s">
        <v>11</v>
      </c>
      <c r="G118" s="291" t="s">
        <v>260</v>
      </c>
      <c r="H118" s="291"/>
      <c r="I118" s="291"/>
      <c r="J118" s="19"/>
      <c r="K118" s="295"/>
      <c r="L118" s="295"/>
      <c r="M118" s="295"/>
      <c r="N118" s="19"/>
      <c r="O118" s="19"/>
      <c r="P118" s="295"/>
      <c r="Q118" s="295"/>
      <c r="R118" s="295"/>
      <c r="S118" s="19"/>
      <c r="T118" s="295"/>
      <c r="U118" s="295"/>
      <c r="V118" s="295"/>
      <c r="W118" s="19"/>
      <c r="X118" s="19"/>
      <c r="Y118" s="295"/>
      <c r="Z118" s="295"/>
      <c r="AA118" s="295"/>
      <c r="AB118" s="19"/>
      <c r="AC118" s="295"/>
      <c r="AD118" s="295"/>
      <c r="AE118" s="295"/>
      <c r="AF118" s="19"/>
      <c r="AG118" s="19"/>
      <c r="AH118" s="295"/>
      <c r="AI118" s="295"/>
      <c r="AJ118" s="295"/>
      <c r="AK118" s="19"/>
      <c r="AL118" s="295"/>
      <c r="AM118" s="295"/>
      <c r="AN118" s="295"/>
      <c r="AO118" s="19"/>
      <c r="AP118" s="19"/>
      <c r="AQ118" s="295"/>
      <c r="AR118" s="295"/>
      <c r="AS118" s="295"/>
      <c r="AT118" s="19"/>
      <c r="AU118" s="295"/>
      <c r="AV118" s="295"/>
      <c r="AW118" s="295"/>
      <c r="AX118" s="19"/>
      <c r="AY118" s="19"/>
      <c r="AZ118" s="295"/>
      <c r="BA118" s="295"/>
      <c r="BB118" s="295"/>
      <c r="BC118" s="19"/>
      <c r="BD118" s="295"/>
      <c r="BE118" s="295"/>
      <c r="BF118" s="295"/>
      <c r="BG118" s="19"/>
      <c r="BH118" s="19"/>
      <c r="BI118" s="295"/>
      <c r="BJ118" s="295"/>
      <c r="BK118" s="295"/>
      <c r="BL118" s="19"/>
      <c r="BM118" s="295"/>
      <c r="BN118" s="295"/>
      <c r="BO118" s="295"/>
      <c r="BP118" s="19"/>
      <c r="BQ118" s="19"/>
      <c r="BR118" s="295"/>
      <c r="BS118" s="295"/>
      <c r="BT118" s="295"/>
      <c r="BU118" s="19"/>
      <c r="BV118" s="295"/>
      <c r="BW118" s="295"/>
      <c r="BX118" s="295"/>
      <c r="BY118" s="19"/>
      <c r="BZ118" s="19"/>
      <c r="CA118" s="295"/>
      <c r="CB118" s="295"/>
      <c r="CC118" s="295"/>
      <c r="CD118" s="19"/>
      <c r="CE118" s="295"/>
      <c r="CF118" s="295"/>
      <c r="CG118" s="295"/>
      <c r="CH118" s="19"/>
      <c r="CI118" s="19"/>
      <c r="CJ118" s="295"/>
      <c r="CK118" s="295"/>
      <c r="CL118" s="295"/>
      <c r="CM118" s="19"/>
      <c r="CN118" s="295"/>
      <c r="CO118" s="295"/>
      <c r="CP118" s="295"/>
      <c r="CQ118" s="19"/>
      <c r="CR118" s="19"/>
      <c r="CS118" s="295"/>
      <c r="CT118" s="295"/>
      <c r="CU118" s="295"/>
      <c r="CV118" s="19"/>
      <c r="CW118" s="295"/>
      <c r="CX118" s="295"/>
      <c r="CY118" s="295"/>
      <c r="CZ118" s="19"/>
      <c r="DA118" s="19"/>
      <c r="DB118" s="295"/>
      <c r="DC118" s="295"/>
      <c r="DD118" s="295"/>
      <c r="DE118" s="19"/>
      <c r="DF118" s="295"/>
      <c r="DG118" s="295"/>
      <c r="DH118" s="295"/>
      <c r="DI118" s="19"/>
      <c r="DJ118" s="19"/>
      <c r="DK118" s="295"/>
      <c r="DL118" s="295"/>
      <c r="DM118" s="295"/>
      <c r="DN118" s="19"/>
      <c r="DO118" s="295"/>
      <c r="DP118" s="295"/>
      <c r="DQ118" s="295"/>
      <c r="DR118" s="19"/>
      <c r="DS118" s="19"/>
      <c r="DT118" s="295"/>
      <c r="DU118" s="295"/>
      <c r="DV118" s="295"/>
      <c r="DW118" s="19"/>
      <c r="DX118" s="295"/>
      <c r="DY118" s="295"/>
      <c r="DZ118" s="295"/>
      <c r="EA118" s="19"/>
      <c r="EB118" s="19"/>
      <c r="EC118" s="295"/>
      <c r="ED118" s="295"/>
      <c r="EE118" s="295"/>
      <c r="EF118" s="19"/>
      <c r="EG118" s="295"/>
      <c r="EH118" s="295"/>
      <c r="EI118" s="295"/>
      <c r="EJ118" s="19"/>
      <c r="EK118" s="19"/>
      <c r="EL118" s="295"/>
      <c r="EM118" s="295"/>
      <c r="EN118" s="295"/>
      <c r="EO118" s="19"/>
      <c r="EP118" s="295"/>
      <c r="EQ118" s="295"/>
      <c r="ER118" s="295"/>
      <c r="ES118" s="19"/>
      <c r="ET118" s="19"/>
      <c r="EU118" s="295"/>
      <c r="EV118" s="295"/>
      <c r="EW118" s="295"/>
      <c r="EX118" s="19"/>
      <c r="EY118" s="295"/>
      <c r="EZ118" s="295"/>
      <c r="FA118" s="295"/>
      <c r="FB118" s="19"/>
      <c r="FC118" s="19"/>
      <c r="FD118" s="295"/>
      <c r="FE118" s="295"/>
      <c r="FF118" s="295"/>
      <c r="FG118" s="19"/>
      <c r="FH118" s="295"/>
      <c r="FI118" s="295"/>
      <c r="FJ118" s="295"/>
      <c r="FK118" s="19"/>
      <c r="FL118" s="19"/>
      <c r="FM118" s="295"/>
      <c r="FN118" s="295"/>
      <c r="FO118" s="295"/>
      <c r="FP118" s="19"/>
      <c r="FQ118" s="295"/>
      <c r="FR118" s="295"/>
      <c r="FS118" s="295"/>
      <c r="FT118" s="19"/>
      <c r="FU118" s="19"/>
      <c r="FV118" s="295"/>
      <c r="FW118" s="295"/>
      <c r="FX118" s="295"/>
      <c r="FY118" s="19"/>
      <c r="FZ118" s="295"/>
      <c r="GA118" s="295"/>
      <c r="GB118" s="295"/>
      <c r="GC118" s="19"/>
      <c r="GD118" s="19"/>
      <c r="GE118" s="295"/>
      <c r="GF118" s="295"/>
      <c r="GG118" s="295"/>
      <c r="GH118" s="19"/>
      <c r="GI118" s="295"/>
      <c r="GJ118" s="295"/>
      <c r="GK118" s="295"/>
      <c r="GL118" s="19"/>
      <c r="GM118" s="19"/>
      <c r="GN118" s="295"/>
      <c r="GO118" s="295"/>
      <c r="GP118" s="295"/>
      <c r="GQ118" s="19"/>
      <c r="GR118" s="295"/>
      <c r="GS118" s="295"/>
      <c r="GT118" s="295"/>
      <c r="GU118" s="19"/>
      <c r="GV118" s="19"/>
      <c r="GW118" s="295"/>
      <c r="GX118" s="295"/>
      <c r="GY118" s="295"/>
      <c r="GZ118" s="19"/>
      <c r="HA118" s="295"/>
      <c r="HB118" s="295"/>
      <c r="HC118" s="295"/>
      <c r="HD118" s="19"/>
      <c r="HE118" s="19"/>
      <c r="HF118" s="295"/>
      <c r="HG118" s="295"/>
      <c r="HH118" s="295"/>
      <c r="HI118" s="19"/>
      <c r="HJ118" s="295"/>
      <c r="HK118" s="295"/>
      <c r="HL118" s="295"/>
      <c r="HM118" s="19"/>
      <c r="HN118" s="19"/>
      <c r="HO118" s="295"/>
      <c r="HP118" s="295"/>
      <c r="HQ118" s="295"/>
      <c r="HR118" s="19"/>
      <c r="HS118" s="295"/>
      <c r="HT118" s="295"/>
      <c r="HU118" s="295"/>
      <c r="HV118" s="19"/>
      <c r="HW118" s="19"/>
      <c r="HX118" s="295"/>
      <c r="HY118" s="295"/>
      <c r="HZ118" s="295"/>
      <c r="IA118" s="19"/>
      <c r="IB118" s="295"/>
      <c r="IC118" s="295"/>
      <c r="ID118" s="295"/>
      <c r="IE118" s="19"/>
      <c r="IF118" s="19"/>
      <c r="IG118" s="295"/>
      <c r="IH118" s="295"/>
      <c r="II118" s="295"/>
      <c r="IJ118" s="19"/>
      <c r="IK118" s="295"/>
      <c r="IL118" s="295"/>
      <c r="IM118" s="295"/>
      <c r="IN118" s="19"/>
      <c r="IO118" s="19"/>
      <c r="IP118" s="295"/>
      <c r="IQ118" s="295"/>
      <c r="IR118" s="295"/>
      <c r="IS118" s="19"/>
      <c r="IT118" s="295"/>
      <c r="IU118" s="295"/>
      <c r="IV118" s="295"/>
    </row>
    <row r="119" spans="1:9" ht="19.5" customHeight="1">
      <c r="A119" s="19"/>
      <c r="B119" s="19"/>
      <c r="C119" s="19"/>
      <c r="D119" s="19"/>
      <c r="E119" s="19"/>
      <c r="F119" s="296" t="s">
        <v>280</v>
      </c>
      <c r="G119" s="296"/>
      <c r="H119" s="296"/>
      <c r="I119" s="296"/>
    </row>
    <row r="120" spans="1:9" ht="19.5" customHeight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9.5" customHeight="1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9.5" customHeight="1">
      <c r="A122" s="290" t="s">
        <v>219</v>
      </c>
      <c r="B122" s="290"/>
      <c r="C122" s="290"/>
      <c r="D122" s="290"/>
      <c r="E122" s="10"/>
      <c r="F122" s="290" t="s">
        <v>220</v>
      </c>
      <c r="G122" s="290"/>
      <c r="H122" s="290"/>
      <c r="I122" s="290"/>
    </row>
    <row r="123" spans="1:9" ht="19.5" customHeight="1">
      <c r="A123" s="159" t="s">
        <v>55</v>
      </c>
      <c r="B123" s="160">
        <v>2</v>
      </c>
      <c r="C123" s="160">
        <v>3</v>
      </c>
      <c r="D123" s="161" t="s">
        <v>43</v>
      </c>
      <c r="E123" s="18"/>
      <c r="F123" s="159" t="s">
        <v>2</v>
      </c>
      <c r="G123" s="160">
        <v>3</v>
      </c>
      <c r="H123" s="160">
        <v>2</v>
      </c>
      <c r="I123" s="161" t="s">
        <v>8</v>
      </c>
    </row>
    <row r="124" spans="1:9" ht="19.5" customHeight="1">
      <c r="A124" s="159" t="s">
        <v>2</v>
      </c>
      <c r="B124" s="160">
        <v>4</v>
      </c>
      <c r="C124" s="160">
        <v>1</v>
      </c>
      <c r="D124" s="161" t="s">
        <v>6</v>
      </c>
      <c r="E124" s="18"/>
      <c r="F124" s="159" t="s">
        <v>43</v>
      </c>
      <c r="G124" s="160">
        <v>3</v>
      </c>
      <c r="H124" s="160">
        <v>2</v>
      </c>
      <c r="I124" s="161" t="s">
        <v>6</v>
      </c>
    </row>
    <row r="125" spans="1:9" ht="19.5" customHeight="1">
      <c r="A125" s="159" t="s">
        <v>44</v>
      </c>
      <c r="B125" s="160">
        <v>2</v>
      </c>
      <c r="C125" s="160">
        <v>3</v>
      </c>
      <c r="D125" s="161" t="s">
        <v>7</v>
      </c>
      <c r="E125" s="18"/>
      <c r="F125" s="159" t="s">
        <v>54</v>
      </c>
      <c r="G125" s="160">
        <v>4</v>
      </c>
      <c r="H125" s="160">
        <v>1</v>
      </c>
      <c r="I125" s="161" t="s">
        <v>10</v>
      </c>
    </row>
    <row r="126" spans="1:9" ht="19.5" customHeight="1">
      <c r="A126" s="159" t="s">
        <v>53</v>
      </c>
      <c r="B126" s="160">
        <v>2</v>
      </c>
      <c r="C126" s="160">
        <v>3</v>
      </c>
      <c r="D126" s="161" t="s">
        <v>1</v>
      </c>
      <c r="E126" s="18"/>
      <c r="F126" s="159" t="s">
        <v>3</v>
      </c>
      <c r="G126" s="160">
        <v>4</v>
      </c>
      <c r="H126" s="160">
        <v>1</v>
      </c>
      <c r="I126" s="161" t="s">
        <v>5</v>
      </c>
    </row>
    <row r="127" spans="1:9" ht="19.5" customHeight="1">
      <c r="A127" s="159" t="s">
        <v>5</v>
      </c>
      <c r="B127" s="160">
        <v>1</v>
      </c>
      <c r="C127" s="160">
        <v>4</v>
      </c>
      <c r="D127" s="161" t="s">
        <v>54</v>
      </c>
      <c r="E127" s="18"/>
      <c r="F127" s="159" t="s">
        <v>1</v>
      </c>
      <c r="G127" s="160">
        <v>5</v>
      </c>
      <c r="H127" s="160">
        <v>0</v>
      </c>
      <c r="I127" s="161" t="s">
        <v>44</v>
      </c>
    </row>
    <row r="128" spans="1:9" ht="19.5" customHeight="1">
      <c r="A128" s="159" t="s">
        <v>10</v>
      </c>
      <c r="B128" s="160">
        <v>2</v>
      </c>
      <c r="C128" s="160">
        <v>3</v>
      </c>
      <c r="D128" s="161" t="s">
        <v>3</v>
      </c>
      <c r="E128" s="18"/>
      <c r="F128" s="159" t="s">
        <v>7</v>
      </c>
      <c r="G128" s="160">
        <v>2</v>
      </c>
      <c r="H128" s="160">
        <v>3</v>
      </c>
      <c r="I128" s="161" t="s">
        <v>53</v>
      </c>
    </row>
    <row r="129" spans="1:9" ht="19.5" customHeight="1">
      <c r="A129" s="159" t="s">
        <v>8</v>
      </c>
      <c r="B129" s="160">
        <v>1</v>
      </c>
      <c r="C129" s="160">
        <v>4</v>
      </c>
      <c r="D129" s="161" t="s">
        <v>9</v>
      </c>
      <c r="E129" s="18"/>
      <c r="F129" s="159" t="s">
        <v>9</v>
      </c>
      <c r="G129" s="160">
        <v>4</v>
      </c>
      <c r="H129" s="160">
        <v>1</v>
      </c>
      <c r="I129" s="161" t="s">
        <v>55</v>
      </c>
    </row>
    <row r="130" spans="1:9" ht="19.5" customHeight="1">
      <c r="A130" s="147" t="s">
        <v>11</v>
      </c>
      <c r="B130" s="291" t="s">
        <v>278</v>
      </c>
      <c r="C130" s="291"/>
      <c r="D130" s="291"/>
      <c r="E130" s="19"/>
      <c r="F130" s="147" t="s">
        <v>11</v>
      </c>
      <c r="G130" s="291" t="s">
        <v>281</v>
      </c>
      <c r="H130" s="291"/>
      <c r="I130" s="291"/>
    </row>
    <row r="131" spans="1:9" ht="19.5" customHeight="1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9.5" customHeight="1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9.5" customHeight="1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9.5" customHeight="1">
      <c r="A134" s="290" t="s">
        <v>221</v>
      </c>
      <c r="B134" s="290"/>
      <c r="C134" s="290"/>
      <c r="D134" s="290"/>
      <c r="E134" s="10"/>
      <c r="F134" s="290" t="s">
        <v>222</v>
      </c>
      <c r="G134" s="290"/>
      <c r="H134" s="290"/>
      <c r="I134" s="290"/>
    </row>
    <row r="135" spans="1:9" ht="19.5" customHeight="1">
      <c r="A135" s="159" t="s">
        <v>43</v>
      </c>
      <c r="B135" s="160">
        <v>5</v>
      </c>
      <c r="C135" s="160">
        <v>0</v>
      </c>
      <c r="D135" s="161" t="s">
        <v>8</v>
      </c>
      <c r="E135" s="18"/>
      <c r="F135" s="159" t="s">
        <v>55</v>
      </c>
      <c r="G135" s="160">
        <v>3</v>
      </c>
      <c r="H135" s="160">
        <v>2</v>
      </c>
      <c r="I135" s="161" t="s">
        <v>1</v>
      </c>
    </row>
    <row r="136" spans="1:9" ht="19.5" customHeight="1">
      <c r="A136" s="159" t="s">
        <v>6</v>
      </c>
      <c r="B136" s="160">
        <v>3</v>
      </c>
      <c r="C136" s="160">
        <v>2</v>
      </c>
      <c r="D136" s="161" t="s">
        <v>3</v>
      </c>
      <c r="E136" s="18"/>
      <c r="F136" s="159" t="s">
        <v>2</v>
      </c>
      <c r="G136" s="160">
        <v>1</v>
      </c>
      <c r="H136" s="160">
        <v>4</v>
      </c>
      <c r="I136" s="161" t="s">
        <v>43</v>
      </c>
    </row>
    <row r="137" spans="1:9" ht="19.5" customHeight="1">
      <c r="A137" s="159" t="s">
        <v>53</v>
      </c>
      <c r="B137" s="160">
        <v>4</v>
      </c>
      <c r="C137" s="160">
        <v>1</v>
      </c>
      <c r="D137" s="161" t="s">
        <v>55</v>
      </c>
      <c r="E137" s="18"/>
      <c r="F137" s="159" t="s">
        <v>44</v>
      </c>
      <c r="G137" s="160">
        <v>3</v>
      </c>
      <c r="H137" s="160">
        <v>2</v>
      </c>
      <c r="I137" s="161" t="s">
        <v>5</v>
      </c>
    </row>
    <row r="138" spans="1:9" ht="19.5" customHeight="1">
      <c r="A138" s="159" t="s">
        <v>5</v>
      </c>
      <c r="B138" s="160">
        <v>3</v>
      </c>
      <c r="C138" s="160">
        <v>2</v>
      </c>
      <c r="D138" s="161" t="s">
        <v>7</v>
      </c>
      <c r="E138" s="18"/>
      <c r="F138" s="159" t="s">
        <v>54</v>
      </c>
      <c r="G138" s="160">
        <v>5</v>
      </c>
      <c r="H138" s="160">
        <v>0</v>
      </c>
      <c r="I138" s="161" t="s">
        <v>7</v>
      </c>
    </row>
    <row r="139" spans="1:9" ht="19.5" customHeight="1">
      <c r="A139" s="159" t="s">
        <v>1</v>
      </c>
      <c r="B139" s="160">
        <v>4</v>
      </c>
      <c r="C139" s="160">
        <v>1</v>
      </c>
      <c r="D139" s="161" t="s">
        <v>54</v>
      </c>
      <c r="E139" s="18"/>
      <c r="F139" s="159" t="s">
        <v>3</v>
      </c>
      <c r="G139" s="160">
        <v>1</v>
      </c>
      <c r="H139" s="160">
        <v>4</v>
      </c>
      <c r="I139" s="161" t="s">
        <v>8</v>
      </c>
    </row>
    <row r="140" spans="1:9" ht="19.5" customHeight="1">
      <c r="A140" s="159" t="s">
        <v>10</v>
      </c>
      <c r="B140" s="160">
        <v>4</v>
      </c>
      <c r="C140" s="160">
        <v>1</v>
      </c>
      <c r="D140" s="161" t="s">
        <v>44</v>
      </c>
      <c r="E140" s="18"/>
      <c r="F140" s="159" t="s">
        <v>10</v>
      </c>
      <c r="G140" s="160">
        <v>3</v>
      </c>
      <c r="H140" s="160">
        <v>2</v>
      </c>
      <c r="I140" s="161" t="s">
        <v>6</v>
      </c>
    </row>
    <row r="141" spans="1:9" ht="19.5" customHeight="1">
      <c r="A141" s="159" t="s">
        <v>9</v>
      </c>
      <c r="B141" s="160">
        <v>2</v>
      </c>
      <c r="C141" s="160">
        <v>3</v>
      </c>
      <c r="D141" s="161" t="s">
        <v>2</v>
      </c>
      <c r="E141" s="18"/>
      <c r="F141" s="159" t="s">
        <v>9</v>
      </c>
      <c r="G141" s="160">
        <v>0</v>
      </c>
      <c r="H141" s="160">
        <v>5</v>
      </c>
      <c r="I141" s="161" t="s">
        <v>53</v>
      </c>
    </row>
    <row r="142" spans="1:9" ht="19.5" customHeight="1">
      <c r="A142" s="147" t="s">
        <v>11</v>
      </c>
      <c r="B142" s="291" t="s">
        <v>283</v>
      </c>
      <c r="C142" s="291"/>
      <c r="D142" s="291"/>
      <c r="E142" s="19"/>
      <c r="F142" s="147" t="s">
        <v>11</v>
      </c>
      <c r="G142" s="291" t="s">
        <v>284</v>
      </c>
      <c r="H142" s="291"/>
      <c r="I142" s="291"/>
    </row>
    <row r="143" spans="1:9" ht="19.5" customHeight="1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9.5" customHeight="1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9.5" customHeight="1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256" ht="19.5" customHeight="1">
      <c r="A146" s="290" t="s">
        <v>223</v>
      </c>
      <c r="B146" s="290"/>
      <c r="C146" s="290"/>
      <c r="D146" s="290"/>
      <c r="E146" s="10"/>
      <c r="F146" s="290" t="s">
        <v>226</v>
      </c>
      <c r="G146" s="290"/>
      <c r="H146" s="290"/>
      <c r="I146" s="290"/>
      <c r="J146" s="294"/>
      <c r="K146" s="294"/>
      <c r="L146" s="294"/>
      <c r="M146" s="294"/>
      <c r="N146" s="10"/>
      <c r="O146" s="294"/>
      <c r="P146" s="294"/>
      <c r="Q146" s="294"/>
      <c r="R146" s="294"/>
      <c r="S146" s="294"/>
      <c r="T146" s="294"/>
      <c r="U146" s="294"/>
      <c r="V146" s="294"/>
      <c r="W146" s="10"/>
      <c r="X146" s="294"/>
      <c r="Y146" s="294"/>
      <c r="Z146" s="294"/>
      <c r="AA146" s="294"/>
      <c r="AB146" s="294"/>
      <c r="AC146" s="294"/>
      <c r="AD146" s="294"/>
      <c r="AE146" s="294"/>
      <c r="AF146" s="10"/>
      <c r="AG146" s="294"/>
      <c r="AH146" s="294"/>
      <c r="AI146" s="294"/>
      <c r="AJ146" s="294"/>
      <c r="AK146" s="294"/>
      <c r="AL146" s="294"/>
      <c r="AM146" s="294"/>
      <c r="AN146" s="294"/>
      <c r="AO146" s="10"/>
      <c r="AP146" s="294"/>
      <c r="AQ146" s="294"/>
      <c r="AR146" s="294"/>
      <c r="AS146" s="294"/>
      <c r="AT146" s="294"/>
      <c r="AU146" s="294"/>
      <c r="AV146" s="294"/>
      <c r="AW146" s="294"/>
      <c r="AX146" s="10"/>
      <c r="AY146" s="294"/>
      <c r="AZ146" s="294"/>
      <c r="BA146" s="294"/>
      <c r="BB146" s="294"/>
      <c r="BC146" s="294"/>
      <c r="BD146" s="294"/>
      <c r="BE146" s="294"/>
      <c r="BF146" s="294"/>
      <c r="BG146" s="10"/>
      <c r="BH146" s="294"/>
      <c r="BI146" s="294"/>
      <c r="BJ146" s="294"/>
      <c r="BK146" s="294"/>
      <c r="BL146" s="294"/>
      <c r="BM146" s="294"/>
      <c r="BN146" s="294"/>
      <c r="BO146" s="294"/>
      <c r="BP146" s="10"/>
      <c r="BQ146" s="294"/>
      <c r="BR146" s="294"/>
      <c r="BS146" s="294"/>
      <c r="BT146" s="294"/>
      <c r="BU146" s="294"/>
      <c r="BV146" s="294"/>
      <c r="BW146" s="294"/>
      <c r="BX146" s="294"/>
      <c r="BY146" s="10"/>
      <c r="BZ146" s="294"/>
      <c r="CA146" s="294"/>
      <c r="CB146" s="294"/>
      <c r="CC146" s="294"/>
      <c r="CD146" s="294"/>
      <c r="CE146" s="294"/>
      <c r="CF146" s="294"/>
      <c r="CG146" s="294"/>
      <c r="CH146" s="10"/>
      <c r="CI146" s="294"/>
      <c r="CJ146" s="294"/>
      <c r="CK146" s="294"/>
      <c r="CL146" s="294"/>
      <c r="CM146" s="294"/>
      <c r="CN146" s="294"/>
      <c r="CO146" s="294"/>
      <c r="CP146" s="294"/>
      <c r="CQ146" s="10"/>
      <c r="CR146" s="294"/>
      <c r="CS146" s="294"/>
      <c r="CT146" s="294"/>
      <c r="CU146" s="294"/>
      <c r="CV146" s="294"/>
      <c r="CW146" s="294"/>
      <c r="CX146" s="294"/>
      <c r="CY146" s="294"/>
      <c r="CZ146" s="10"/>
      <c r="DA146" s="294"/>
      <c r="DB146" s="294"/>
      <c r="DC146" s="294"/>
      <c r="DD146" s="294"/>
      <c r="DE146" s="294"/>
      <c r="DF146" s="294"/>
      <c r="DG146" s="294"/>
      <c r="DH146" s="294"/>
      <c r="DI146" s="10"/>
      <c r="DJ146" s="294"/>
      <c r="DK146" s="294"/>
      <c r="DL146" s="294"/>
      <c r="DM146" s="294"/>
      <c r="DN146" s="294"/>
      <c r="DO146" s="294"/>
      <c r="DP146" s="294"/>
      <c r="DQ146" s="294"/>
      <c r="DR146" s="10"/>
      <c r="DS146" s="294"/>
      <c r="DT146" s="294"/>
      <c r="DU146" s="294"/>
      <c r="DV146" s="294"/>
      <c r="DW146" s="294"/>
      <c r="DX146" s="294"/>
      <c r="DY146" s="294"/>
      <c r="DZ146" s="294"/>
      <c r="EA146" s="10"/>
      <c r="EB146" s="294"/>
      <c r="EC146" s="294"/>
      <c r="ED146" s="294"/>
      <c r="EE146" s="294"/>
      <c r="EF146" s="294"/>
      <c r="EG146" s="294"/>
      <c r="EH146" s="294"/>
      <c r="EI146" s="294"/>
      <c r="EJ146" s="10"/>
      <c r="EK146" s="294"/>
      <c r="EL146" s="294"/>
      <c r="EM146" s="294"/>
      <c r="EN146" s="294"/>
      <c r="EO146" s="294"/>
      <c r="EP146" s="294"/>
      <c r="EQ146" s="294"/>
      <c r="ER146" s="294"/>
      <c r="ES146" s="10"/>
      <c r="ET146" s="294"/>
      <c r="EU146" s="294"/>
      <c r="EV146" s="294"/>
      <c r="EW146" s="294"/>
      <c r="EX146" s="294"/>
      <c r="EY146" s="294"/>
      <c r="EZ146" s="294"/>
      <c r="FA146" s="294"/>
      <c r="FB146" s="10"/>
      <c r="FC146" s="294"/>
      <c r="FD146" s="294"/>
      <c r="FE146" s="294"/>
      <c r="FF146" s="294"/>
      <c r="FG146" s="294"/>
      <c r="FH146" s="294"/>
      <c r="FI146" s="294"/>
      <c r="FJ146" s="294"/>
      <c r="FK146" s="10"/>
      <c r="FL146" s="294"/>
      <c r="FM146" s="294"/>
      <c r="FN146" s="294"/>
      <c r="FO146" s="294"/>
      <c r="FP146" s="294"/>
      <c r="FQ146" s="294"/>
      <c r="FR146" s="294"/>
      <c r="FS146" s="294"/>
      <c r="FT146" s="10"/>
      <c r="FU146" s="294"/>
      <c r="FV146" s="294"/>
      <c r="FW146" s="294"/>
      <c r="FX146" s="294"/>
      <c r="FY146" s="294"/>
      <c r="FZ146" s="294"/>
      <c r="GA146" s="294"/>
      <c r="GB146" s="294"/>
      <c r="GC146" s="10"/>
      <c r="GD146" s="294"/>
      <c r="GE146" s="294"/>
      <c r="GF146" s="294"/>
      <c r="GG146" s="294"/>
      <c r="GH146" s="294"/>
      <c r="GI146" s="294"/>
      <c r="GJ146" s="294"/>
      <c r="GK146" s="294"/>
      <c r="GL146" s="10"/>
      <c r="GM146" s="294"/>
      <c r="GN146" s="294"/>
      <c r="GO146" s="294"/>
      <c r="GP146" s="294"/>
      <c r="GQ146" s="294"/>
      <c r="GR146" s="294"/>
      <c r="GS146" s="294"/>
      <c r="GT146" s="294"/>
      <c r="GU146" s="10"/>
      <c r="GV146" s="294"/>
      <c r="GW146" s="294"/>
      <c r="GX146" s="294"/>
      <c r="GY146" s="294"/>
      <c r="GZ146" s="294"/>
      <c r="HA146" s="294"/>
      <c r="HB146" s="294"/>
      <c r="HC146" s="294"/>
      <c r="HD146" s="10"/>
      <c r="HE146" s="294"/>
      <c r="HF146" s="294"/>
      <c r="HG146" s="294"/>
      <c r="HH146" s="294"/>
      <c r="HI146" s="294"/>
      <c r="HJ146" s="294"/>
      <c r="HK146" s="294"/>
      <c r="HL146" s="294"/>
      <c r="HM146" s="10"/>
      <c r="HN146" s="294"/>
      <c r="HO146" s="294"/>
      <c r="HP146" s="294"/>
      <c r="HQ146" s="294"/>
      <c r="HR146" s="294"/>
      <c r="HS146" s="294"/>
      <c r="HT146" s="294"/>
      <c r="HU146" s="294"/>
      <c r="HV146" s="10"/>
      <c r="HW146" s="294"/>
      <c r="HX146" s="294"/>
      <c r="HY146" s="294"/>
      <c r="HZ146" s="294"/>
      <c r="IA146" s="294"/>
      <c r="IB146" s="294"/>
      <c r="IC146" s="294"/>
      <c r="ID146" s="294"/>
      <c r="IE146" s="10"/>
      <c r="IF146" s="294"/>
      <c r="IG146" s="294"/>
      <c r="IH146" s="294"/>
      <c r="II146" s="294"/>
      <c r="IJ146" s="294"/>
      <c r="IK146" s="294"/>
      <c r="IL146" s="294"/>
      <c r="IM146" s="294"/>
      <c r="IN146" s="10"/>
      <c r="IO146" s="294"/>
      <c r="IP146" s="294"/>
      <c r="IQ146" s="294"/>
      <c r="IR146" s="294"/>
      <c r="IS146" s="294"/>
      <c r="IT146" s="294"/>
      <c r="IU146" s="294"/>
      <c r="IV146" s="294"/>
    </row>
    <row r="147" spans="1:256" ht="19.5" customHeight="1">
      <c r="A147" s="159" t="s">
        <v>55</v>
      </c>
      <c r="B147" s="160">
        <v>3</v>
      </c>
      <c r="C147" s="160">
        <v>2</v>
      </c>
      <c r="D147" s="161" t="s">
        <v>54</v>
      </c>
      <c r="E147" s="18"/>
      <c r="F147" s="159" t="s">
        <v>43</v>
      </c>
      <c r="G147" s="160">
        <v>4</v>
      </c>
      <c r="H147" s="160">
        <v>1</v>
      </c>
      <c r="I147" s="161" t="s">
        <v>3</v>
      </c>
      <c r="J147" s="85"/>
      <c r="K147" s="86"/>
      <c r="L147" s="86"/>
      <c r="M147" s="87"/>
      <c r="N147" s="18"/>
      <c r="O147" s="85"/>
      <c r="P147" s="86"/>
      <c r="Q147" s="86"/>
      <c r="R147" s="87"/>
      <c r="S147" s="85"/>
      <c r="T147" s="86"/>
      <c r="U147" s="86"/>
      <c r="V147" s="87"/>
      <c r="W147" s="18"/>
      <c r="X147" s="85"/>
      <c r="Y147" s="86"/>
      <c r="Z147" s="86"/>
      <c r="AA147" s="87"/>
      <c r="AB147" s="85"/>
      <c r="AC147" s="86"/>
      <c r="AD147" s="86"/>
      <c r="AE147" s="87"/>
      <c r="AF147" s="18"/>
      <c r="AG147" s="85"/>
      <c r="AH147" s="86"/>
      <c r="AI147" s="86"/>
      <c r="AJ147" s="87"/>
      <c r="AK147" s="85"/>
      <c r="AL147" s="86"/>
      <c r="AM147" s="86"/>
      <c r="AN147" s="87"/>
      <c r="AO147" s="18"/>
      <c r="AP147" s="85"/>
      <c r="AQ147" s="86"/>
      <c r="AR147" s="86"/>
      <c r="AS147" s="87"/>
      <c r="AT147" s="85"/>
      <c r="AU147" s="86"/>
      <c r="AV147" s="86"/>
      <c r="AW147" s="87"/>
      <c r="AX147" s="18"/>
      <c r="AY147" s="85"/>
      <c r="AZ147" s="86"/>
      <c r="BA147" s="86"/>
      <c r="BB147" s="87"/>
      <c r="BC147" s="85"/>
      <c r="BD147" s="86"/>
      <c r="BE147" s="86"/>
      <c r="BF147" s="87"/>
      <c r="BG147" s="18"/>
      <c r="BH147" s="85"/>
      <c r="BI147" s="86"/>
      <c r="BJ147" s="86"/>
      <c r="BK147" s="87"/>
      <c r="BL147" s="85"/>
      <c r="BM147" s="86"/>
      <c r="BN147" s="86"/>
      <c r="BO147" s="87"/>
      <c r="BP147" s="18"/>
      <c r="BQ147" s="85"/>
      <c r="BR147" s="86"/>
      <c r="BS147" s="86"/>
      <c r="BT147" s="87"/>
      <c r="BU147" s="85"/>
      <c r="BV147" s="86"/>
      <c r="BW147" s="86"/>
      <c r="BX147" s="87"/>
      <c r="BY147" s="18"/>
      <c r="BZ147" s="85"/>
      <c r="CA147" s="86"/>
      <c r="CB147" s="86"/>
      <c r="CC147" s="87"/>
      <c r="CD147" s="85"/>
      <c r="CE147" s="86"/>
      <c r="CF147" s="86"/>
      <c r="CG147" s="87"/>
      <c r="CH147" s="18"/>
      <c r="CI147" s="85"/>
      <c r="CJ147" s="86"/>
      <c r="CK147" s="86"/>
      <c r="CL147" s="87"/>
      <c r="CM147" s="85"/>
      <c r="CN147" s="86"/>
      <c r="CO147" s="86"/>
      <c r="CP147" s="87"/>
      <c r="CQ147" s="18"/>
      <c r="CR147" s="85"/>
      <c r="CS147" s="86"/>
      <c r="CT147" s="86"/>
      <c r="CU147" s="87"/>
      <c r="CV147" s="85"/>
      <c r="CW147" s="86"/>
      <c r="CX147" s="86"/>
      <c r="CY147" s="87"/>
      <c r="CZ147" s="18"/>
      <c r="DA147" s="85"/>
      <c r="DB147" s="86"/>
      <c r="DC147" s="86"/>
      <c r="DD147" s="87"/>
      <c r="DE147" s="85"/>
      <c r="DF147" s="86"/>
      <c r="DG147" s="86"/>
      <c r="DH147" s="87"/>
      <c r="DI147" s="18"/>
      <c r="DJ147" s="85"/>
      <c r="DK147" s="86"/>
      <c r="DL147" s="86"/>
      <c r="DM147" s="87"/>
      <c r="DN147" s="85"/>
      <c r="DO147" s="86"/>
      <c r="DP147" s="86"/>
      <c r="DQ147" s="87"/>
      <c r="DR147" s="18"/>
      <c r="DS147" s="85"/>
      <c r="DT147" s="86"/>
      <c r="DU147" s="86"/>
      <c r="DV147" s="87"/>
      <c r="DW147" s="85"/>
      <c r="DX147" s="86"/>
      <c r="DY147" s="86"/>
      <c r="DZ147" s="87"/>
      <c r="EA147" s="18"/>
      <c r="EB147" s="85"/>
      <c r="EC147" s="86"/>
      <c r="ED147" s="86"/>
      <c r="EE147" s="87"/>
      <c r="EF147" s="85"/>
      <c r="EG147" s="86"/>
      <c r="EH147" s="86"/>
      <c r="EI147" s="87"/>
      <c r="EJ147" s="18"/>
      <c r="EK147" s="85"/>
      <c r="EL147" s="86"/>
      <c r="EM147" s="86"/>
      <c r="EN147" s="87"/>
      <c r="EO147" s="85"/>
      <c r="EP147" s="86"/>
      <c r="EQ147" s="86"/>
      <c r="ER147" s="87"/>
      <c r="ES147" s="18"/>
      <c r="ET147" s="85"/>
      <c r="EU147" s="86"/>
      <c r="EV147" s="86"/>
      <c r="EW147" s="87"/>
      <c r="EX147" s="85"/>
      <c r="EY147" s="86"/>
      <c r="EZ147" s="86"/>
      <c r="FA147" s="87"/>
      <c r="FB147" s="18"/>
      <c r="FC147" s="85"/>
      <c r="FD147" s="86"/>
      <c r="FE147" s="86"/>
      <c r="FF147" s="87"/>
      <c r="FG147" s="85"/>
      <c r="FH147" s="86"/>
      <c r="FI147" s="86"/>
      <c r="FJ147" s="87"/>
      <c r="FK147" s="18"/>
      <c r="FL147" s="85"/>
      <c r="FM147" s="86"/>
      <c r="FN147" s="86"/>
      <c r="FO147" s="87"/>
      <c r="FP147" s="85"/>
      <c r="FQ147" s="86"/>
      <c r="FR147" s="86"/>
      <c r="FS147" s="87"/>
      <c r="FT147" s="18"/>
      <c r="FU147" s="85"/>
      <c r="FV147" s="86"/>
      <c r="FW147" s="86"/>
      <c r="FX147" s="87"/>
      <c r="FY147" s="85"/>
      <c r="FZ147" s="86"/>
      <c r="GA147" s="86"/>
      <c r="GB147" s="87"/>
      <c r="GC147" s="18"/>
      <c r="GD147" s="85"/>
      <c r="GE147" s="86"/>
      <c r="GF147" s="86"/>
      <c r="GG147" s="87"/>
      <c r="GH147" s="85"/>
      <c r="GI147" s="86"/>
      <c r="GJ147" s="86"/>
      <c r="GK147" s="87"/>
      <c r="GL147" s="18"/>
      <c r="GM147" s="85"/>
      <c r="GN147" s="86"/>
      <c r="GO147" s="86"/>
      <c r="GP147" s="87"/>
      <c r="GQ147" s="85"/>
      <c r="GR147" s="86"/>
      <c r="GS147" s="86"/>
      <c r="GT147" s="87"/>
      <c r="GU147" s="18"/>
      <c r="GV147" s="85"/>
      <c r="GW147" s="86"/>
      <c r="GX147" s="86"/>
      <c r="GY147" s="87"/>
      <c r="GZ147" s="85"/>
      <c r="HA147" s="86"/>
      <c r="HB147" s="86"/>
      <c r="HC147" s="87"/>
      <c r="HD147" s="18"/>
      <c r="HE147" s="85"/>
      <c r="HF147" s="86"/>
      <c r="HG147" s="86"/>
      <c r="HH147" s="87"/>
      <c r="HI147" s="85"/>
      <c r="HJ147" s="86"/>
      <c r="HK147" s="86"/>
      <c r="HL147" s="87"/>
      <c r="HM147" s="18"/>
      <c r="HN147" s="85"/>
      <c r="HO147" s="86"/>
      <c r="HP147" s="86"/>
      <c r="HQ147" s="87"/>
      <c r="HR147" s="85"/>
      <c r="HS147" s="86"/>
      <c r="HT147" s="86"/>
      <c r="HU147" s="87"/>
      <c r="HV147" s="18"/>
      <c r="HW147" s="85"/>
      <c r="HX147" s="86"/>
      <c r="HY147" s="86"/>
      <c r="HZ147" s="87"/>
      <c r="IA147" s="85"/>
      <c r="IB147" s="86"/>
      <c r="IC147" s="86"/>
      <c r="ID147" s="87"/>
      <c r="IE147" s="18"/>
      <c r="IF147" s="85"/>
      <c r="IG147" s="86"/>
      <c r="IH147" s="86"/>
      <c r="II147" s="87"/>
      <c r="IJ147" s="85"/>
      <c r="IK147" s="86"/>
      <c r="IL147" s="86"/>
      <c r="IM147" s="87"/>
      <c r="IN147" s="18"/>
      <c r="IO147" s="85"/>
      <c r="IP147" s="86"/>
      <c r="IQ147" s="86"/>
      <c r="IR147" s="87"/>
      <c r="IS147" s="85"/>
      <c r="IT147" s="86"/>
      <c r="IU147" s="86"/>
      <c r="IV147" s="87"/>
    </row>
    <row r="148" spans="1:256" ht="19.5" customHeight="1">
      <c r="A148" s="159" t="s">
        <v>43</v>
      </c>
      <c r="B148" s="160">
        <v>3</v>
      </c>
      <c r="C148" s="160">
        <v>2</v>
      </c>
      <c r="D148" s="161" t="s">
        <v>10</v>
      </c>
      <c r="E148" s="18"/>
      <c r="F148" s="159" t="s">
        <v>6</v>
      </c>
      <c r="G148" s="160">
        <v>3</v>
      </c>
      <c r="H148" s="160">
        <v>2</v>
      </c>
      <c r="I148" s="161" t="s">
        <v>44</v>
      </c>
      <c r="J148" s="85"/>
      <c r="K148" s="86"/>
      <c r="L148" s="86"/>
      <c r="M148" s="87"/>
      <c r="N148" s="18"/>
      <c r="O148" s="85"/>
      <c r="P148" s="86"/>
      <c r="Q148" s="86"/>
      <c r="R148" s="87"/>
      <c r="S148" s="85"/>
      <c r="T148" s="86"/>
      <c r="U148" s="86"/>
      <c r="V148" s="87"/>
      <c r="W148" s="18"/>
      <c r="X148" s="85"/>
      <c r="Y148" s="86"/>
      <c r="Z148" s="86"/>
      <c r="AA148" s="87"/>
      <c r="AB148" s="85"/>
      <c r="AC148" s="86"/>
      <c r="AD148" s="86"/>
      <c r="AE148" s="87"/>
      <c r="AF148" s="18"/>
      <c r="AG148" s="85"/>
      <c r="AH148" s="86"/>
      <c r="AI148" s="86"/>
      <c r="AJ148" s="87"/>
      <c r="AK148" s="85"/>
      <c r="AL148" s="86"/>
      <c r="AM148" s="86"/>
      <c r="AN148" s="87"/>
      <c r="AO148" s="18"/>
      <c r="AP148" s="85"/>
      <c r="AQ148" s="86"/>
      <c r="AR148" s="86"/>
      <c r="AS148" s="87"/>
      <c r="AT148" s="85"/>
      <c r="AU148" s="86"/>
      <c r="AV148" s="86"/>
      <c r="AW148" s="87"/>
      <c r="AX148" s="18"/>
      <c r="AY148" s="85"/>
      <c r="AZ148" s="86"/>
      <c r="BA148" s="86"/>
      <c r="BB148" s="87"/>
      <c r="BC148" s="85"/>
      <c r="BD148" s="86"/>
      <c r="BE148" s="86"/>
      <c r="BF148" s="87"/>
      <c r="BG148" s="18"/>
      <c r="BH148" s="85"/>
      <c r="BI148" s="86"/>
      <c r="BJ148" s="86"/>
      <c r="BK148" s="87"/>
      <c r="BL148" s="85"/>
      <c r="BM148" s="86"/>
      <c r="BN148" s="86"/>
      <c r="BO148" s="87"/>
      <c r="BP148" s="18"/>
      <c r="BQ148" s="85"/>
      <c r="BR148" s="86"/>
      <c r="BS148" s="86"/>
      <c r="BT148" s="87"/>
      <c r="BU148" s="85"/>
      <c r="BV148" s="86"/>
      <c r="BW148" s="86"/>
      <c r="BX148" s="87"/>
      <c r="BY148" s="18"/>
      <c r="BZ148" s="85"/>
      <c r="CA148" s="86"/>
      <c r="CB148" s="86"/>
      <c r="CC148" s="87"/>
      <c r="CD148" s="85"/>
      <c r="CE148" s="86"/>
      <c r="CF148" s="86"/>
      <c r="CG148" s="87"/>
      <c r="CH148" s="18"/>
      <c r="CI148" s="85"/>
      <c r="CJ148" s="86"/>
      <c r="CK148" s="86"/>
      <c r="CL148" s="87"/>
      <c r="CM148" s="85"/>
      <c r="CN148" s="86"/>
      <c r="CO148" s="86"/>
      <c r="CP148" s="87"/>
      <c r="CQ148" s="18"/>
      <c r="CR148" s="85"/>
      <c r="CS148" s="86"/>
      <c r="CT148" s="86"/>
      <c r="CU148" s="87"/>
      <c r="CV148" s="85"/>
      <c r="CW148" s="86"/>
      <c r="CX148" s="86"/>
      <c r="CY148" s="87"/>
      <c r="CZ148" s="18"/>
      <c r="DA148" s="85"/>
      <c r="DB148" s="86"/>
      <c r="DC148" s="86"/>
      <c r="DD148" s="87"/>
      <c r="DE148" s="85"/>
      <c r="DF148" s="86"/>
      <c r="DG148" s="86"/>
      <c r="DH148" s="87"/>
      <c r="DI148" s="18"/>
      <c r="DJ148" s="85"/>
      <c r="DK148" s="86"/>
      <c r="DL148" s="86"/>
      <c r="DM148" s="87"/>
      <c r="DN148" s="85"/>
      <c r="DO148" s="86"/>
      <c r="DP148" s="86"/>
      <c r="DQ148" s="87"/>
      <c r="DR148" s="18"/>
      <c r="DS148" s="85"/>
      <c r="DT148" s="86"/>
      <c r="DU148" s="86"/>
      <c r="DV148" s="87"/>
      <c r="DW148" s="85"/>
      <c r="DX148" s="86"/>
      <c r="DY148" s="86"/>
      <c r="DZ148" s="87"/>
      <c r="EA148" s="18"/>
      <c r="EB148" s="85"/>
      <c r="EC148" s="86"/>
      <c r="ED148" s="86"/>
      <c r="EE148" s="87"/>
      <c r="EF148" s="85"/>
      <c r="EG148" s="86"/>
      <c r="EH148" s="86"/>
      <c r="EI148" s="87"/>
      <c r="EJ148" s="18"/>
      <c r="EK148" s="85"/>
      <c r="EL148" s="86"/>
      <c r="EM148" s="86"/>
      <c r="EN148" s="87"/>
      <c r="EO148" s="85"/>
      <c r="EP148" s="86"/>
      <c r="EQ148" s="86"/>
      <c r="ER148" s="87"/>
      <c r="ES148" s="18"/>
      <c r="ET148" s="85"/>
      <c r="EU148" s="86"/>
      <c r="EV148" s="86"/>
      <c r="EW148" s="87"/>
      <c r="EX148" s="85"/>
      <c r="EY148" s="86"/>
      <c r="EZ148" s="86"/>
      <c r="FA148" s="87"/>
      <c r="FB148" s="18"/>
      <c r="FC148" s="85"/>
      <c r="FD148" s="86"/>
      <c r="FE148" s="86"/>
      <c r="FF148" s="87"/>
      <c r="FG148" s="85"/>
      <c r="FH148" s="86"/>
      <c r="FI148" s="86"/>
      <c r="FJ148" s="87"/>
      <c r="FK148" s="18"/>
      <c r="FL148" s="85"/>
      <c r="FM148" s="86"/>
      <c r="FN148" s="86"/>
      <c r="FO148" s="87"/>
      <c r="FP148" s="85"/>
      <c r="FQ148" s="86"/>
      <c r="FR148" s="86"/>
      <c r="FS148" s="87"/>
      <c r="FT148" s="18"/>
      <c r="FU148" s="85"/>
      <c r="FV148" s="86"/>
      <c r="FW148" s="86"/>
      <c r="FX148" s="87"/>
      <c r="FY148" s="85"/>
      <c r="FZ148" s="86"/>
      <c r="GA148" s="86"/>
      <c r="GB148" s="87"/>
      <c r="GC148" s="18"/>
      <c r="GD148" s="85"/>
      <c r="GE148" s="86"/>
      <c r="GF148" s="86"/>
      <c r="GG148" s="87"/>
      <c r="GH148" s="85"/>
      <c r="GI148" s="86"/>
      <c r="GJ148" s="86"/>
      <c r="GK148" s="87"/>
      <c r="GL148" s="18"/>
      <c r="GM148" s="85"/>
      <c r="GN148" s="86"/>
      <c r="GO148" s="86"/>
      <c r="GP148" s="87"/>
      <c r="GQ148" s="85"/>
      <c r="GR148" s="86"/>
      <c r="GS148" s="86"/>
      <c r="GT148" s="87"/>
      <c r="GU148" s="18"/>
      <c r="GV148" s="85"/>
      <c r="GW148" s="86"/>
      <c r="GX148" s="86"/>
      <c r="GY148" s="87"/>
      <c r="GZ148" s="85"/>
      <c r="HA148" s="86"/>
      <c r="HB148" s="86"/>
      <c r="HC148" s="87"/>
      <c r="HD148" s="18"/>
      <c r="HE148" s="85"/>
      <c r="HF148" s="86"/>
      <c r="HG148" s="86"/>
      <c r="HH148" s="87"/>
      <c r="HI148" s="85"/>
      <c r="HJ148" s="86"/>
      <c r="HK148" s="86"/>
      <c r="HL148" s="87"/>
      <c r="HM148" s="18"/>
      <c r="HN148" s="85"/>
      <c r="HO148" s="86"/>
      <c r="HP148" s="86"/>
      <c r="HQ148" s="87"/>
      <c r="HR148" s="85"/>
      <c r="HS148" s="86"/>
      <c r="HT148" s="86"/>
      <c r="HU148" s="87"/>
      <c r="HV148" s="18"/>
      <c r="HW148" s="85"/>
      <c r="HX148" s="86"/>
      <c r="HY148" s="86"/>
      <c r="HZ148" s="87"/>
      <c r="IA148" s="85"/>
      <c r="IB148" s="86"/>
      <c r="IC148" s="86"/>
      <c r="ID148" s="87"/>
      <c r="IE148" s="18"/>
      <c r="IF148" s="85"/>
      <c r="IG148" s="86"/>
      <c r="IH148" s="86"/>
      <c r="II148" s="87"/>
      <c r="IJ148" s="85"/>
      <c r="IK148" s="86"/>
      <c r="IL148" s="86"/>
      <c r="IM148" s="87"/>
      <c r="IN148" s="18"/>
      <c r="IO148" s="85"/>
      <c r="IP148" s="86"/>
      <c r="IQ148" s="86"/>
      <c r="IR148" s="87"/>
      <c r="IS148" s="85"/>
      <c r="IT148" s="86"/>
      <c r="IU148" s="86"/>
      <c r="IV148" s="87"/>
    </row>
    <row r="149" spans="1:256" ht="19.5" customHeight="1">
      <c r="A149" s="159" t="s">
        <v>53</v>
      </c>
      <c r="B149" s="160">
        <v>3</v>
      </c>
      <c r="C149" s="160">
        <v>2</v>
      </c>
      <c r="D149" s="161" t="s">
        <v>2</v>
      </c>
      <c r="E149" s="18"/>
      <c r="F149" s="159" t="s">
        <v>53</v>
      </c>
      <c r="G149" s="160">
        <v>2</v>
      </c>
      <c r="H149" s="160">
        <v>3</v>
      </c>
      <c r="I149" s="161" t="s">
        <v>8</v>
      </c>
      <c r="J149" s="85"/>
      <c r="K149" s="86"/>
      <c r="L149" s="86"/>
      <c r="M149" s="87"/>
      <c r="N149" s="18"/>
      <c r="O149" s="85"/>
      <c r="P149" s="86"/>
      <c r="Q149" s="86"/>
      <c r="R149" s="87"/>
      <c r="S149" s="85"/>
      <c r="T149" s="86"/>
      <c r="U149" s="86"/>
      <c r="V149" s="87"/>
      <c r="W149" s="18"/>
      <c r="X149" s="85"/>
      <c r="Y149" s="86"/>
      <c r="Z149" s="86"/>
      <c r="AA149" s="87"/>
      <c r="AB149" s="85"/>
      <c r="AC149" s="86"/>
      <c r="AD149" s="86"/>
      <c r="AE149" s="87"/>
      <c r="AF149" s="18"/>
      <c r="AG149" s="85"/>
      <c r="AH149" s="86"/>
      <c r="AI149" s="86"/>
      <c r="AJ149" s="87"/>
      <c r="AK149" s="85"/>
      <c r="AL149" s="86"/>
      <c r="AM149" s="86"/>
      <c r="AN149" s="87"/>
      <c r="AO149" s="18"/>
      <c r="AP149" s="85"/>
      <c r="AQ149" s="86"/>
      <c r="AR149" s="86"/>
      <c r="AS149" s="87"/>
      <c r="AT149" s="85"/>
      <c r="AU149" s="86"/>
      <c r="AV149" s="86"/>
      <c r="AW149" s="87"/>
      <c r="AX149" s="18"/>
      <c r="AY149" s="85"/>
      <c r="AZ149" s="86"/>
      <c r="BA149" s="86"/>
      <c r="BB149" s="87"/>
      <c r="BC149" s="85"/>
      <c r="BD149" s="86"/>
      <c r="BE149" s="86"/>
      <c r="BF149" s="87"/>
      <c r="BG149" s="18"/>
      <c r="BH149" s="85"/>
      <c r="BI149" s="86"/>
      <c r="BJ149" s="86"/>
      <c r="BK149" s="87"/>
      <c r="BL149" s="85"/>
      <c r="BM149" s="86"/>
      <c r="BN149" s="86"/>
      <c r="BO149" s="87"/>
      <c r="BP149" s="18"/>
      <c r="BQ149" s="85"/>
      <c r="BR149" s="86"/>
      <c r="BS149" s="86"/>
      <c r="BT149" s="87"/>
      <c r="BU149" s="85"/>
      <c r="BV149" s="86"/>
      <c r="BW149" s="86"/>
      <c r="BX149" s="87"/>
      <c r="BY149" s="18"/>
      <c r="BZ149" s="85"/>
      <c r="CA149" s="86"/>
      <c r="CB149" s="86"/>
      <c r="CC149" s="87"/>
      <c r="CD149" s="85"/>
      <c r="CE149" s="86"/>
      <c r="CF149" s="86"/>
      <c r="CG149" s="87"/>
      <c r="CH149" s="18"/>
      <c r="CI149" s="85"/>
      <c r="CJ149" s="86"/>
      <c r="CK149" s="86"/>
      <c r="CL149" s="87"/>
      <c r="CM149" s="85"/>
      <c r="CN149" s="86"/>
      <c r="CO149" s="86"/>
      <c r="CP149" s="87"/>
      <c r="CQ149" s="18"/>
      <c r="CR149" s="85"/>
      <c r="CS149" s="86"/>
      <c r="CT149" s="86"/>
      <c r="CU149" s="87"/>
      <c r="CV149" s="85"/>
      <c r="CW149" s="86"/>
      <c r="CX149" s="86"/>
      <c r="CY149" s="87"/>
      <c r="CZ149" s="18"/>
      <c r="DA149" s="85"/>
      <c r="DB149" s="86"/>
      <c r="DC149" s="86"/>
      <c r="DD149" s="87"/>
      <c r="DE149" s="85"/>
      <c r="DF149" s="86"/>
      <c r="DG149" s="86"/>
      <c r="DH149" s="87"/>
      <c r="DI149" s="18"/>
      <c r="DJ149" s="85"/>
      <c r="DK149" s="86"/>
      <c r="DL149" s="86"/>
      <c r="DM149" s="87"/>
      <c r="DN149" s="85"/>
      <c r="DO149" s="86"/>
      <c r="DP149" s="86"/>
      <c r="DQ149" s="87"/>
      <c r="DR149" s="18"/>
      <c r="DS149" s="85"/>
      <c r="DT149" s="86"/>
      <c r="DU149" s="86"/>
      <c r="DV149" s="87"/>
      <c r="DW149" s="85"/>
      <c r="DX149" s="86"/>
      <c r="DY149" s="86"/>
      <c r="DZ149" s="87"/>
      <c r="EA149" s="18"/>
      <c r="EB149" s="85"/>
      <c r="EC149" s="86"/>
      <c r="ED149" s="86"/>
      <c r="EE149" s="87"/>
      <c r="EF149" s="85"/>
      <c r="EG149" s="86"/>
      <c r="EH149" s="86"/>
      <c r="EI149" s="87"/>
      <c r="EJ149" s="18"/>
      <c r="EK149" s="85"/>
      <c r="EL149" s="86"/>
      <c r="EM149" s="86"/>
      <c r="EN149" s="87"/>
      <c r="EO149" s="85"/>
      <c r="EP149" s="86"/>
      <c r="EQ149" s="86"/>
      <c r="ER149" s="87"/>
      <c r="ES149" s="18"/>
      <c r="ET149" s="85"/>
      <c r="EU149" s="86"/>
      <c r="EV149" s="86"/>
      <c r="EW149" s="87"/>
      <c r="EX149" s="85"/>
      <c r="EY149" s="86"/>
      <c r="EZ149" s="86"/>
      <c r="FA149" s="87"/>
      <c r="FB149" s="18"/>
      <c r="FC149" s="85"/>
      <c r="FD149" s="86"/>
      <c r="FE149" s="86"/>
      <c r="FF149" s="87"/>
      <c r="FG149" s="85"/>
      <c r="FH149" s="86"/>
      <c r="FI149" s="86"/>
      <c r="FJ149" s="87"/>
      <c r="FK149" s="18"/>
      <c r="FL149" s="85"/>
      <c r="FM149" s="86"/>
      <c r="FN149" s="86"/>
      <c r="FO149" s="87"/>
      <c r="FP149" s="85"/>
      <c r="FQ149" s="86"/>
      <c r="FR149" s="86"/>
      <c r="FS149" s="87"/>
      <c r="FT149" s="18"/>
      <c r="FU149" s="85"/>
      <c r="FV149" s="86"/>
      <c r="FW149" s="86"/>
      <c r="FX149" s="87"/>
      <c r="FY149" s="85"/>
      <c r="FZ149" s="86"/>
      <c r="GA149" s="86"/>
      <c r="GB149" s="87"/>
      <c r="GC149" s="18"/>
      <c r="GD149" s="85"/>
      <c r="GE149" s="86"/>
      <c r="GF149" s="86"/>
      <c r="GG149" s="87"/>
      <c r="GH149" s="85"/>
      <c r="GI149" s="86"/>
      <c r="GJ149" s="86"/>
      <c r="GK149" s="87"/>
      <c r="GL149" s="18"/>
      <c r="GM149" s="85"/>
      <c r="GN149" s="86"/>
      <c r="GO149" s="86"/>
      <c r="GP149" s="87"/>
      <c r="GQ149" s="85"/>
      <c r="GR149" s="86"/>
      <c r="GS149" s="86"/>
      <c r="GT149" s="87"/>
      <c r="GU149" s="18"/>
      <c r="GV149" s="85"/>
      <c r="GW149" s="86"/>
      <c r="GX149" s="86"/>
      <c r="GY149" s="87"/>
      <c r="GZ149" s="85"/>
      <c r="HA149" s="86"/>
      <c r="HB149" s="86"/>
      <c r="HC149" s="87"/>
      <c r="HD149" s="18"/>
      <c r="HE149" s="85"/>
      <c r="HF149" s="86"/>
      <c r="HG149" s="86"/>
      <c r="HH149" s="87"/>
      <c r="HI149" s="85"/>
      <c r="HJ149" s="86"/>
      <c r="HK149" s="86"/>
      <c r="HL149" s="87"/>
      <c r="HM149" s="18"/>
      <c r="HN149" s="85"/>
      <c r="HO149" s="86"/>
      <c r="HP149" s="86"/>
      <c r="HQ149" s="87"/>
      <c r="HR149" s="85"/>
      <c r="HS149" s="86"/>
      <c r="HT149" s="86"/>
      <c r="HU149" s="87"/>
      <c r="HV149" s="18"/>
      <c r="HW149" s="85"/>
      <c r="HX149" s="86"/>
      <c r="HY149" s="86"/>
      <c r="HZ149" s="87"/>
      <c r="IA149" s="85"/>
      <c r="IB149" s="86"/>
      <c r="IC149" s="86"/>
      <c r="ID149" s="87"/>
      <c r="IE149" s="18"/>
      <c r="IF149" s="85"/>
      <c r="IG149" s="86"/>
      <c r="IH149" s="86"/>
      <c r="II149" s="87"/>
      <c r="IJ149" s="85"/>
      <c r="IK149" s="86"/>
      <c r="IL149" s="86"/>
      <c r="IM149" s="87"/>
      <c r="IN149" s="18"/>
      <c r="IO149" s="85"/>
      <c r="IP149" s="86"/>
      <c r="IQ149" s="86"/>
      <c r="IR149" s="87"/>
      <c r="IS149" s="85"/>
      <c r="IT149" s="86"/>
      <c r="IU149" s="86"/>
      <c r="IV149" s="87"/>
    </row>
    <row r="150" spans="1:256" ht="19.5" customHeight="1">
      <c r="A150" s="159" t="s">
        <v>5</v>
      </c>
      <c r="B150" s="160">
        <v>1</v>
      </c>
      <c r="C150" s="160">
        <v>4</v>
      </c>
      <c r="D150" s="161" t="s">
        <v>1</v>
      </c>
      <c r="E150" s="18"/>
      <c r="F150" s="159" t="s">
        <v>5</v>
      </c>
      <c r="G150" s="160">
        <v>3</v>
      </c>
      <c r="H150" s="160">
        <v>2</v>
      </c>
      <c r="I150" s="161" t="s">
        <v>55</v>
      </c>
      <c r="J150" s="85"/>
      <c r="K150" s="86"/>
      <c r="L150" s="86"/>
      <c r="M150" s="87"/>
      <c r="N150" s="18"/>
      <c r="O150" s="85"/>
      <c r="P150" s="86"/>
      <c r="Q150" s="86"/>
      <c r="R150" s="87"/>
      <c r="S150" s="85"/>
      <c r="T150" s="86"/>
      <c r="U150" s="86"/>
      <c r="V150" s="87"/>
      <c r="W150" s="18"/>
      <c r="X150" s="85"/>
      <c r="Y150" s="86"/>
      <c r="Z150" s="86"/>
      <c r="AA150" s="87"/>
      <c r="AB150" s="85"/>
      <c r="AC150" s="86"/>
      <c r="AD150" s="86"/>
      <c r="AE150" s="87"/>
      <c r="AF150" s="18"/>
      <c r="AG150" s="85"/>
      <c r="AH150" s="86"/>
      <c r="AI150" s="86"/>
      <c r="AJ150" s="87"/>
      <c r="AK150" s="85"/>
      <c r="AL150" s="86"/>
      <c r="AM150" s="86"/>
      <c r="AN150" s="87"/>
      <c r="AO150" s="18"/>
      <c r="AP150" s="85"/>
      <c r="AQ150" s="86"/>
      <c r="AR150" s="86"/>
      <c r="AS150" s="87"/>
      <c r="AT150" s="85"/>
      <c r="AU150" s="86"/>
      <c r="AV150" s="86"/>
      <c r="AW150" s="87"/>
      <c r="AX150" s="18"/>
      <c r="AY150" s="85"/>
      <c r="AZ150" s="86"/>
      <c r="BA150" s="86"/>
      <c r="BB150" s="87"/>
      <c r="BC150" s="85"/>
      <c r="BD150" s="86"/>
      <c r="BE150" s="86"/>
      <c r="BF150" s="87"/>
      <c r="BG150" s="18"/>
      <c r="BH150" s="85"/>
      <c r="BI150" s="86"/>
      <c r="BJ150" s="86"/>
      <c r="BK150" s="87"/>
      <c r="BL150" s="85"/>
      <c r="BM150" s="86"/>
      <c r="BN150" s="86"/>
      <c r="BO150" s="87"/>
      <c r="BP150" s="18"/>
      <c r="BQ150" s="85"/>
      <c r="BR150" s="86"/>
      <c r="BS150" s="86"/>
      <c r="BT150" s="87"/>
      <c r="BU150" s="85"/>
      <c r="BV150" s="86"/>
      <c r="BW150" s="86"/>
      <c r="BX150" s="87"/>
      <c r="BY150" s="18"/>
      <c r="BZ150" s="85"/>
      <c r="CA150" s="86"/>
      <c r="CB150" s="86"/>
      <c r="CC150" s="87"/>
      <c r="CD150" s="85"/>
      <c r="CE150" s="86"/>
      <c r="CF150" s="86"/>
      <c r="CG150" s="87"/>
      <c r="CH150" s="18"/>
      <c r="CI150" s="85"/>
      <c r="CJ150" s="86"/>
      <c r="CK150" s="86"/>
      <c r="CL150" s="87"/>
      <c r="CM150" s="85"/>
      <c r="CN150" s="86"/>
      <c r="CO150" s="86"/>
      <c r="CP150" s="87"/>
      <c r="CQ150" s="18"/>
      <c r="CR150" s="85"/>
      <c r="CS150" s="86"/>
      <c r="CT150" s="86"/>
      <c r="CU150" s="87"/>
      <c r="CV150" s="85"/>
      <c r="CW150" s="86"/>
      <c r="CX150" s="86"/>
      <c r="CY150" s="87"/>
      <c r="CZ150" s="18"/>
      <c r="DA150" s="85"/>
      <c r="DB150" s="86"/>
      <c r="DC150" s="86"/>
      <c r="DD150" s="87"/>
      <c r="DE150" s="85"/>
      <c r="DF150" s="86"/>
      <c r="DG150" s="86"/>
      <c r="DH150" s="87"/>
      <c r="DI150" s="18"/>
      <c r="DJ150" s="85"/>
      <c r="DK150" s="86"/>
      <c r="DL150" s="86"/>
      <c r="DM150" s="87"/>
      <c r="DN150" s="85"/>
      <c r="DO150" s="86"/>
      <c r="DP150" s="86"/>
      <c r="DQ150" s="87"/>
      <c r="DR150" s="18"/>
      <c r="DS150" s="85"/>
      <c r="DT150" s="86"/>
      <c r="DU150" s="86"/>
      <c r="DV150" s="87"/>
      <c r="DW150" s="85"/>
      <c r="DX150" s="86"/>
      <c r="DY150" s="86"/>
      <c r="DZ150" s="87"/>
      <c r="EA150" s="18"/>
      <c r="EB150" s="85"/>
      <c r="EC150" s="86"/>
      <c r="ED150" s="86"/>
      <c r="EE150" s="87"/>
      <c r="EF150" s="85"/>
      <c r="EG150" s="86"/>
      <c r="EH150" s="86"/>
      <c r="EI150" s="87"/>
      <c r="EJ150" s="18"/>
      <c r="EK150" s="85"/>
      <c r="EL150" s="86"/>
      <c r="EM150" s="86"/>
      <c r="EN150" s="87"/>
      <c r="EO150" s="85"/>
      <c r="EP150" s="86"/>
      <c r="EQ150" s="86"/>
      <c r="ER150" s="87"/>
      <c r="ES150" s="18"/>
      <c r="ET150" s="85"/>
      <c r="EU150" s="86"/>
      <c r="EV150" s="86"/>
      <c r="EW150" s="87"/>
      <c r="EX150" s="85"/>
      <c r="EY150" s="86"/>
      <c r="EZ150" s="86"/>
      <c r="FA150" s="87"/>
      <c r="FB150" s="18"/>
      <c r="FC150" s="85"/>
      <c r="FD150" s="86"/>
      <c r="FE150" s="86"/>
      <c r="FF150" s="87"/>
      <c r="FG150" s="85"/>
      <c r="FH150" s="86"/>
      <c r="FI150" s="86"/>
      <c r="FJ150" s="87"/>
      <c r="FK150" s="18"/>
      <c r="FL150" s="85"/>
      <c r="FM150" s="86"/>
      <c r="FN150" s="86"/>
      <c r="FO150" s="87"/>
      <c r="FP150" s="85"/>
      <c r="FQ150" s="86"/>
      <c r="FR150" s="86"/>
      <c r="FS150" s="87"/>
      <c r="FT150" s="18"/>
      <c r="FU150" s="85"/>
      <c r="FV150" s="86"/>
      <c r="FW150" s="86"/>
      <c r="FX150" s="87"/>
      <c r="FY150" s="85"/>
      <c r="FZ150" s="86"/>
      <c r="GA150" s="86"/>
      <c r="GB150" s="87"/>
      <c r="GC150" s="18"/>
      <c r="GD150" s="85"/>
      <c r="GE150" s="86"/>
      <c r="GF150" s="86"/>
      <c r="GG150" s="87"/>
      <c r="GH150" s="85"/>
      <c r="GI150" s="86"/>
      <c r="GJ150" s="86"/>
      <c r="GK150" s="87"/>
      <c r="GL150" s="18"/>
      <c r="GM150" s="85"/>
      <c r="GN150" s="86"/>
      <c r="GO150" s="86"/>
      <c r="GP150" s="87"/>
      <c r="GQ150" s="85"/>
      <c r="GR150" s="86"/>
      <c r="GS150" s="86"/>
      <c r="GT150" s="87"/>
      <c r="GU150" s="18"/>
      <c r="GV150" s="85"/>
      <c r="GW150" s="86"/>
      <c r="GX150" s="86"/>
      <c r="GY150" s="87"/>
      <c r="GZ150" s="85"/>
      <c r="HA150" s="86"/>
      <c r="HB150" s="86"/>
      <c r="HC150" s="87"/>
      <c r="HD150" s="18"/>
      <c r="HE150" s="85"/>
      <c r="HF150" s="86"/>
      <c r="HG150" s="86"/>
      <c r="HH150" s="87"/>
      <c r="HI150" s="85"/>
      <c r="HJ150" s="86"/>
      <c r="HK150" s="86"/>
      <c r="HL150" s="87"/>
      <c r="HM150" s="18"/>
      <c r="HN150" s="85"/>
      <c r="HO150" s="86"/>
      <c r="HP150" s="86"/>
      <c r="HQ150" s="87"/>
      <c r="HR150" s="85"/>
      <c r="HS150" s="86"/>
      <c r="HT150" s="86"/>
      <c r="HU150" s="87"/>
      <c r="HV150" s="18"/>
      <c r="HW150" s="85"/>
      <c r="HX150" s="86"/>
      <c r="HY150" s="86"/>
      <c r="HZ150" s="87"/>
      <c r="IA150" s="85"/>
      <c r="IB150" s="86"/>
      <c r="IC150" s="86"/>
      <c r="ID150" s="87"/>
      <c r="IE150" s="18"/>
      <c r="IF150" s="85"/>
      <c r="IG150" s="86"/>
      <c r="IH150" s="86"/>
      <c r="II150" s="87"/>
      <c r="IJ150" s="85"/>
      <c r="IK150" s="86"/>
      <c r="IL150" s="86"/>
      <c r="IM150" s="87"/>
      <c r="IN150" s="18"/>
      <c r="IO150" s="85"/>
      <c r="IP150" s="86"/>
      <c r="IQ150" s="86"/>
      <c r="IR150" s="87"/>
      <c r="IS150" s="85"/>
      <c r="IT150" s="86"/>
      <c r="IU150" s="86"/>
      <c r="IV150" s="87"/>
    </row>
    <row r="151" spans="1:256" ht="19.5" customHeight="1">
      <c r="A151" s="159" t="s">
        <v>3</v>
      </c>
      <c r="B151" s="160">
        <v>3</v>
      </c>
      <c r="C151" s="160">
        <v>2</v>
      </c>
      <c r="D151" s="161" t="s">
        <v>9</v>
      </c>
      <c r="E151" s="18"/>
      <c r="F151" s="159" t="s">
        <v>1</v>
      </c>
      <c r="G151" s="160">
        <v>5</v>
      </c>
      <c r="H151" s="160">
        <v>0</v>
      </c>
      <c r="I151" s="161" t="s">
        <v>2</v>
      </c>
      <c r="J151" s="85"/>
      <c r="K151" s="86"/>
      <c r="L151" s="86"/>
      <c r="M151" s="87"/>
      <c r="N151" s="18"/>
      <c r="O151" s="85"/>
      <c r="P151" s="86"/>
      <c r="Q151" s="86"/>
      <c r="R151" s="87"/>
      <c r="S151" s="85"/>
      <c r="T151" s="86"/>
      <c r="U151" s="86"/>
      <c r="V151" s="87"/>
      <c r="W151" s="18"/>
      <c r="X151" s="85"/>
      <c r="Y151" s="86"/>
      <c r="Z151" s="86"/>
      <c r="AA151" s="87"/>
      <c r="AB151" s="85"/>
      <c r="AC151" s="86"/>
      <c r="AD151" s="86"/>
      <c r="AE151" s="87"/>
      <c r="AF151" s="18"/>
      <c r="AG151" s="85"/>
      <c r="AH151" s="86"/>
      <c r="AI151" s="86"/>
      <c r="AJ151" s="87"/>
      <c r="AK151" s="85"/>
      <c r="AL151" s="86"/>
      <c r="AM151" s="86"/>
      <c r="AN151" s="87"/>
      <c r="AO151" s="18"/>
      <c r="AP151" s="85"/>
      <c r="AQ151" s="86"/>
      <c r="AR151" s="86"/>
      <c r="AS151" s="87"/>
      <c r="AT151" s="85"/>
      <c r="AU151" s="86"/>
      <c r="AV151" s="86"/>
      <c r="AW151" s="87"/>
      <c r="AX151" s="18"/>
      <c r="AY151" s="85"/>
      <c r="AZ151" s="86"/>
      <c r="BA151" s="86"/>
      <c r="BB151" s="87"/>
      <c r="BC151" s="85"/>
      <c r="BD151" s="86"/>
      <c r="BE151" s="86"/>
      <c r="BF151" s="87"/>
      <c r="BG151" s="18"/>
      <c r="BH151" s="85"/>
      <c r="BI151" s="86"/>
      <c r="BJ151" s="86"/>
      <c r="BK151" s="87"/>
      <c r="BL151" s="85"/>
      <c r="BM151" s="86"/>
      <c r="BN151" s="86"/>
      <c r="BO151" s="87"/>
      <c r="BP151" s="18"/>
      <c r="BQ151" s="85"/>
      <c r="BR151" s="86"/>
      <c r="BS151" s="86"/>
      <c r="BT151" s="87"/>
      <c r="BU151" s="85"/>
      <c r="BV151" s="86"/>
      <c r="BW151" s="86"/>
      <c r="BX151" s="87"/>
      <c r="BY151" s="18"/>
      <c r="BZ151" s="85"/>
      <c r="CA151" s="86"/>
      <c r="CB151" s="86"/>
      <c r="CC151" s="87"/>
      <c r="CD151" s="85"/>
      <c r="CE151" s="86"/>
      <c r="CF151" s="86"/>
      <c r="CG151" s="87"/>
      <c r="CH151" s="18"/>
      <c r="CI151" s="85"/>
      <c r="CJ151" s="86"/>
      <c r="CK151" s="86"/>
      <c r="CL151" s="87"/>
      <c r="CM151" s="85"/>
      <c r="CN151" s="86"/>
      <c r="CO151" s="86"/>
      <c r="CP151" s="87"/>
      <c r="CQ151" s="18"/>
      <c r="CR151" s="85"/>
      <c r="CS151" s="86"/>
      <c r="CT151" s="86"/>
      <c r="CU151" s="87"/>
      <c r="CV151" s="85"/>
      <c r="CW151" s="86"/>
      <c r="CX151" s="86"/>
      <c r="CY151" s="87"/>
      <c r="CZ151" s="18"/>
      <c r="DA151" s="85"/>
      <c r="DB151" s="86"/>
      <c r="DC151" s="86"/>
      <c r="DD151" s="87"/>
      <c r="DE151" s="85"/>
      <c r="DF151" s="86"/>
      <c r="DG151" s="86"/>
      <c r="DH151" s="87"/>
      <c r="DI151" s="18"/>
      <c r="DJ151" s="85"/>
      <c r="DK151" s="86"/>
      <c r="DL151" s="86"/>
      <c r="DM151" s="87"/>
      <c r="DN151" s="85"/>
      <c r="DO151" s="86"/>
      <c r="DP151" s="86"/>
      <c r="DQ151" s="87"/>
      <c r="DR151" s="18"/>
      <c r="DS151" s="85"/>
      <c r="DT151" s="86"/>
      <c r="DU151" s="86"/>
      <c r="DV151" s="87"/>
      <c r="DW151" s="85"/>
      <c r="DX151" s="86"/>
      <c r="DY151" s="86"/>
      <c r="DZ151" s="87"/>
      <c r="EA151" s="18"/>
      <c r="EB151" s="85"/>
      <c r="EC151" s="86"/>
      <c r="ED151" s="86"/>
      <c r="EE151" s="87"/>
      <c r="EF151" s="85"/>
      <c r="EG151" s="86"/>
      <c r="EH151" s="86"/>
      <c r="EI151" s="87"/>
      <c r="EJ151" s="18"/>
      <c r="EK151" s="85"/>
      <c r="EL151" s="86"/>
      <c r="EM151" s="86"/>
      <c r="EN151" s="87"/>
      <c r="EO151" s="85"/>
      <c r="EP151" s="86"/>
      <c r="EQ151" s="86"/>
      <c r="ER151" s="87"/>
      <c r="ES151" s="18"/>
      <c r="ET151" s="85"/>
      <c r="EU151" s="86"/>
      <c r="EV151" s="86"/>
      <c r="EW151" s="87"/>
      <c r="EX151" s="85"/>
      <c r="EY151" s="86"/>
      <c r="EZ151" s="86"/>
      <c r="FA151" s="87"/>
      <c r="FB151" s="18"/>
      <c r="FC151" s="85"/>
      <c r="FD151" s="86"/>
      <c r="FE151" s="86"/>
      <c r="FF151" s="87"/>
      <c r="FG151" s="85"/>
      <c r="FH151" s="86"/>
      <c r="FI151" s="86"/>
      <c r="FJ151" s="87"/>
      <c r="FK151" s="18"/>
      <c r="FL151" s="85"/>
      <c r="FM151" s="86"/>
      <c r="FN151" s="86"/>
      <c r="FO151" s="87"/>
      <c r="FP151" s="85"/>
      <c r="FQ151" s="86"/>
      <c r="FR151" s="86"/>
      <c r="FS151" s="87"/>
      <c r="FT151" s="18"/>
      <c r="FU151" s="85"/>
      <c r="FV151" s="86"/>
      <c r="FW151" s="86"/>
      <c r="FX151" s="87"/>
      <c r="FY151" s="85"/>
      <c r="FZ151" s="86"/>
      <c r="GA151" s="86"/>
      <c r="GB151" s="87"/>
      <c r="GC151" s="18"/>
      <c r="GD151" s="85"/>
      <c r="GE151" s="86"/>
      <c r="GF151" s="86"/>
      <c r="GG151" s="87"/>
      <c r="GH151" s="85"/>
      <c r="GI151" s="86"/>
      <c r="GJ151" s="86"/>
      <c r="GK151" s="87"/>
      <c r="GL151" s="18"/>
      <c r="GM151" s="85"/>
      <c r="GN151" s="86"/>
      <c r="GO151" s="86"/>
      <c r="GP151" s="87"/>
      <c r="GQ151" s="85"/>
      <c r="GR151" s="86"/>
      <c r="GS151" s="86"/>
      <c r="GT151" s="87"/>
      <c r="GU151" s="18"/>
      <c r="GV151" s="85"/>
      <c r="GW151" s="86"/>
      <c r="GX151" s="86"/>
      <c r="GY151" s="87"/>
      <c r="GZ151" s="85"/>
      <c r="HA151" s="86"/>
      <c r="HB151" s="86"/>
      <c r="HC151" s="87"/>
      <c r="HD151" s="18"/>
      <c r="HE151" s="85"/>
      <c r="HF151" s="86"/>
      <c r="HG151" s="86"/>
      <c r="HH151" s="87"/>
      <c r="HI151" s="85"/>
      <c r="HJ151" s="86"/>
      <c r="HK151" s="86"/>
      <c r="HL151" s="87"/>
      <c r="HM151" s="18"/>
      <c r="HN151" s="85"/>
      <c r="HO151" s="86"/>
      <c r="HP151" s="86"/>
      <c r="HQ151" s="87"/>
      <c r="HR151" s="85"/>
      <c r="HS151" s="86"/>
      <c r="HT151" s="86"/>
      <c r="HU151" s="87"/>
      <c r="HV151" s="18"/>
      <c r="HW151" s="85"/>
      <c r="HX151" s="86"/>
      <c r="HY151" s="86"/>
      <c r="HZ151" s="87"/>
      <c r="IA151" s="85"/>
      <c r="IB151" s="86"/>
      <c r="IC151" s="86"/>
      <c r="ID151" s="87"/>
      <c r="IE151" s="18"/>
      <c r="IF151" s="85"/>
      <c r="IG151" s="86"/>
      <c r="IH151" s="86"/>
      <c r="II151" s="87"/>
      <c r="IJ151" s="85"/>
      <c r="IK151" s="86"/>
      <c r="IL151" s="86"/>
      <c r="IM151" s="87"/>
      <c r="IN151" s="18"/>
      <c r="IO151" s="85"/>
      <c r="IP151" s="86"/>
      <c r="IQ151" s="86"/>
      <c r="IR151" s="87"/>
      <c r="IS151" s="85"/>
      <c r="IT151" s="86"/>
      <c r="IU151" s="86"/>
      <c r="IV151" s="87"/>
    </row>
    <row r="152" spans="1:256" ht="19.5" customHeight="1">
      <c r="A152" s="159" t="s">
        <v>7</v>
      </c>
      <c r="B152" s="160">
        <v>2</v>
      </c>
      <c r="C152" s="160">
        <v>3</v>
      </c>
      <c r="D152" s="161" t="s">
        <v>6</v>
      </c>
      <c r="E152" s="18"/>
      <c r="F152" s="159" t="s">
        <v>10</v>
      </c>
      <c r="G152" s="160">
        <v>4</v>
      </c>
      <c r="H152" s="160">
        <v>1</v>
      </c>
      <c r="I152" s="161" t="s">
        <v>7</v>
      </c>
      <c r="J152" s="85"/>
      <c r="K152" s="86"/>
      <c r="L152" s="86"/>
      <c r="M152" s="87"/>
      <c r="N152" s="18"/>
      <c r="O152" s="85"/>
      <c r="P152" s="86"/>
      <c r="Q152" s="86"/>
      <c r="R152" s="87"/>
      <c r="S152" s="85"/>
      <c r="T152" s="86"/>
      <c r="U152" s="86"/>
      <c r="V152" s="87"/>
      <c r="W152" s="18"/>
      <c r="X152" s="85"/>
      <c r="Y152" s="86"/>
      <c r="Z152" s="86"/>
      <c r="AA152" s="87"/>
      <c r="AB152" s="85"/>
      <c r="AC152" s="86"/>
      <c r="AD152" s="86"/>
      <c r="AE152" s="87"/>
      <c r="AF152" s="18"/>
      <c r="AG152" s="85"/>
      <c r="AH152" s="86"/>
      <c r="AI152" s="86"/>
      <c r="AJ152" s="87"/>
      <c r="AK152" s="85"/>
      <c r="AL152" s="86"/>
      <c r="AM152" s="86"/>
      <c r="AN152" s="87"/>
      <c r="AO152" s="18"/>
      <c r="AP152" s="85"/>
      <c r="AQ152" s="86"/>
      <c r="AR152" s="86"/>
      <c r="AS152" s="87"/>
      <c r="AT152" s="85"/>
      <c r="AU152" s="86"/>
      <c r="AV152" s="86"/>
      <c r="AW152" s="87"/>
      <c r="AX152" s="18"/>
      <c r="AY152" s="85"/>
      <c r="AZ152" s="86"/>
      <c r="BA152" s="86"/>
      <c r="BB152" s="87"/>
      <c r="BC152" s="85"/>
      <c r="BD152" s="86"/>
      <c r="BE152" s="86"/>
      <c r="BF152" s="87"/>
      <c r="BG152" s="18"/>
      <c r="BH152" s="85"/>
      <c r="BI152" s="86"/>
      <c r="BJ152" s="86"/>
      <c r="BK152" s="87"/>
      <c r="BL152" s="85"/>
      <c r="BM152" s="86"/>
      <c r="BN152" s="86"/>
      <c r="BO152" s="87"/>
      <c r="BP152" s="18"/>
      <c r="BQ152" s="85"/>
      <c r="BR152" s="86"/>
      <c r="BS152" s="86"/>
      <c r="BT152" s="87"/>
      <c r="BU152" s="85"/>
      <c r="BV152" s="86"/>
      <c r="BW152" s="86"/>
      <c r="BX152" s="87"/>
      <c r="BY152" s="18"/>
      <c r="BZ152" s="85"/>
      <c r="CA152" s="86"/>
      <c r="CB152" s="86"/>
      <c r="CC152" s="87"/>
      <c r="CD152" s="85"/>
      <c r="CE152" s="86"/>
      <c r="CF152" s="86"/>
      <c r="CG152" s="87"/>
      <c r="CH152" s="18"/>
      <c r="CI152" s="85"/>
      <c r="CJ152" s="86"/>
      <c r="CK152" s="86"/>
      <c r="CL152" s="87"/>
      <c r="CM152" s="85"/>
      <c r="CN152" s="86"/>
      <c r="CO152" s="86"/>
      <c r="CP152" s="87"/>
      <c r="CQ152" s="18"/>
      <c r="CR152" s="85"/>
      <c r="CS152" s="86"/>
      <c r="CT152" s="86"/>
      <c r="CU152" s="87"/>
      <c r="CV152" s="85"/>
      <c r="CW152" s="86"/>
      <c r="CX152" s="86"/>
      <c r="CY152" s="87"/>
      <c r="CZ152" s="18"/>
      <c r="DA152" s="85"/>
      <c r="DB152" s="86"/>
      <c r="DC152" s="86"/>
      <c r="DD152" s="87"/>
      <c r="DE152" s="85"/>
      <c r="DF152" s="86"/>
      <c r="DG152" s="86"/>
      <c r="DH152" s="87"/>
      <c r="DI152" s="18"/>
      <c r="DJ152" s="85"/>
      <c r="DK152" s="86"/>
      <c r="DL152" s="86"/>
      <c r="DM152" s="87"/>
      <c r="DN152" s="85"/>
      <c r="DO152" s="86"/>
      <c r="DP152" s="86"/>
      <c r="DQ152" s="87"/>
      <c r="DR152" s="18"/>
      <c r="DS152" s="85"/>
      <c r="DT152" s="86"/>
      <c r="DU152" s="86"/>
      <c r="DV152" s="87"/>
      <c r="DW152" s="85"/>
      <c r="DX152" s="86"/>
      <c r="DY152" s="86"/>
      <c r="DZ152" s="87"/>
      <c r="EA152" s="18"/>
      <c r="EB152" s="85"/>
      <c r="EC152" s="86"/>
      <c r="ED152" s="86"/>
      <c r="EE152" s="87"/>
      <c r="EF152" s="85"/>
      <c r="EG152" s="86"/>
      <c r="EH152" s="86"/>
      <c r="EI152" s="87"/>
      <c r="EJ152" s="18"/>
      <c r="EK152" s="85"/>
      <c r="EL152" s="86"/>
      <c r="EM152" s="86"/>
      <c r="EN152" s="87"/>
      <c r="EO152" s="85"/>
      <c r="EP152" s="86"/>
      <c r="EQ152" s="86"/>
      <c r="ER152" s="87"/>
      <c r="ES152" s="18"/>
      <c r="ET152" s="85"/>
      <c r="EU152" s="86"/>
      <c r="EV152" s="86"/>
      <c r="EW152" s="87"/>
      <c r="EX152" s="85"/>
      <c r="EY152" s="86"/>
      <c r="EZ152" s="86"/>
      <c r="FA152" s="87"/>
      <c r="FB152" s="18"/>
      <c r="FC152" s="85"/>
      <c r="FD152" s="86"/>
      <c r="FE152" s="86"/>
      <c r="FF152" s="87"/>
      <c r="FG152" s="85"/>
      <c r="FH152" s="86"/>
      <c r="FI152" s="86"/>
      <c r="FJ152" s="87"/>
      <c r="FK152" s="18"/>
      <c r="FL152" s="85"/>
      <c r="FM152" s="86"/>
      <c r="FN152" s="86"/>
      <c r="FO152" s="87"/>
      <c r="FP152" s="85"/>
      <c r="FQ152" s="86"/>
      <c r="FR152" s="86"/>
      <c r="FS152" s="87"/>
      <c r="FT152" s="18"/>
      <c r="FU152" s="85"/>
      <c r="FV152" s="86"/>
      <c r="FW152" s="86"/>
      <c r="FX152" s="87"/>
      <c r="FY152" s="85"/>
      <c r="FZ152" s="86"/>
      <c r="GA152" s="86"/>
      <c r="GB152" s="87"/>
      <c r="GC152" s="18"/>
      <c r="GD152" s="85"/>
      <c r="GE152" s="86"/>
      <c r="GF152" s="86"/>
      <c r="GG152" s="87"/>
      <c r="GH152" s="85"/>
      <c r="GI152" s="86"/>
      <c r="GJ152" s="86"/>
      <c r="GK152" s="87"/>
      <c r="GL152" s="18"/>
      <c r="GM152" s="85"/>
      <c r="GN152" s="86"/>
      <c r="GO152" s="86"/>
      <c r="GP152" s="87"/>
      <c r="GQ152" s="85"/>
      <c r="GR152" s="86"/>
      <c r="GS152" s="86"/>
      <c r="GT152" s="87"/>
      <c r="GU152" s="18"/>
      <c r="GV152" s="85"/>
      <c r="GW152" s="86"/>
      <c r="GX152" s="86"/>
      <c r="GY152" s="87"/>
      <c r="GZ152" s="85"/>
      <c r="HA152" s="86"/>
      <c r="HB152" s="86"/>
      <c r="HC152" s="87"/>
      <c r="HD152" s="18"/>
      <c r="HE152" s="85"/>
      <c r="HF152" s="86"/>
      <c r="HG152" s="86"/>
      <c r="HH152" s="87"/>
      <c r="HI152" s="85"/>
      <c r="HJ152" s="86"/>
      <c r="HK152" s="86"/>
      <c r="HL152" s="87"/>
      <c r="HM152" s="18"/>
      <c r="HN152" s="85"/>
      <c r="HO152" s="86"/>
      <c r="HP152" s="86"/>
      <c r="HQ152" s="87"/>
      <c r="HR152" s="85"/>
      <c r="HS152" s="86"/>
      <c r="HT152" s="86"/>
      <c r="HU152" s="87"/>
      <c r="HV152" s="18"/>
      <c r="HW152" s="85"/>
      <c r="HX152" s="86"/>
      <c r="HY152" s="86"/>
      <c r="HZ152" s="87"/>
      <c r="IA152" s="85"/>
      <c r="IB152" s="86"/>
      <c r="IC152" s="86"/>
      <c r="ID152" s="87"/>
      <c r="IE152" s="18"/>
      <c r="IF152" s="85"/>
      <c r="IG152" s="86"/>
      <c r="IH152" s="86"/>
      <c r="II152" s="87"/>
      <c r="IJ152" s="85"/>
      <c r="IK152" s="86"/>
      <c r="IL152" s="86"/>
      <c r="IM152" s="87"/>
      <c r="IN152" s="18"/>
      <c r="IO152" s="85"/>
      <c r="IP152" s="86"/>
      <c r="IQ152" s="86"/>
      <c r="IR152" s="87"/>
      <c r="IS152" s="85"/>
      <c r="IT152" s="86"/>
      <c r="IU152" s="86"/>
      <c r="IV152" s="87"/>
    </row>
    <row r="153" spans="1:256" ht="19.5" customHeight="1">
      <c r="A153" s="159" t="s">
        <v>8</v>
      </c>
      <c r="B153" s="160">
        <v>4</v>
      </c>
      <c r="C153" s="160">
        <v>1</v>
      </c>
      <c r="D153" s="161" t="s">
        <v>44</v>
      </c>
      <c r="E153" s="18"/>
      <c r="F153" s="159" t="s">
        <v>9</v>
      </c>
      <c r="G153" s="160">
        <v>1</v>
      </c>
      <c r="H153" s="160">
        <v>4</v>
      </c>
      <c r="I153" s="161" t="s">
        <v>54</v>
      </c>
      <c r="J153" s="85"/>
      <c r="K153" s="86"/>
      <c r="L153" s="86"/>
      <c r="M153" s="87"/>
      <c r="N153" s="18"/>
      <c r="O153" s="85"/>
      <c r="P153" s="86"/>
      <c r="Q153" s="86"/>
      <c r="R153" s="87"/>
      <c r="S153" s="85"/>
      <c r="T153" s="86"/>
      <c r="U153" s="86"/>
      <c r="V153" s="87"/>
      <c r="W153" s="18"/>
      <c r="X153" s="85"/>
      <c r="Y153" s="86"/>
      <c r="Z153" s="86"/>
      <c r="AA153" s="87"/>
      <c r="AB153" s="85"/>
      <c r="AC153" s="86"/>
      <c r="AD153" s="86"/>
      <c r="AE153" s="87"/>
      <c r="AF153" s="18"/>
      <c r="AG153" s="85"/>
      <c r="AH153" s="86"/>
      <c r="AI153" s="86"/>
      <c r="AJ153" s="87"/>
      <c r="AK153" s="85"/>
      <c r="AL153" s="86"/>
      <c r="AM153" s="86"/>
      <c r="AN153" s="87"/>
      <c r="AO153" s="18"/>
      <c r="AP153" s="85"/>
      <c r="AQ153" s="86"/>
      <c r="AR153" s="86"/>
      <c r="AS153" s="87"/>
      <c r="AT153" s="85"/>
      <c r="AU153" s="86"/>
      <c r="AV153" s="86"/>
      <c r="AW153" s="87"/>
      <c r="AX153" s="18"/>
      <c r="AY153" s="85"/>
      <c r="AZ153" s="86"/>
      <c r="BA153" s="86"/>
      <c r="BB153" s="87"/>
      <c r="BC153" s="85"/>
      <c r="BD153" s="86"/>
      <c r="BE153" s="86"/>
      <c r="BF153" s="87"/>
      <c r="BG153" s="18"/>
      <c r="BH153" s="85"/>
      <c r="BI153" s="86"/>
      <c r="BJ153" s="86"/>
      <c r="BK153" s="87"/>
      <c r="BL153" s="85"/>
      <c r="BM153" s="86"/>
      <c r="BN153" s="86"/>
      <c r="BO153" s="87"/>
      <c r="BP153" s="18"/>
      <c r="BQ153" s="85"/>
      <c r="BR153" s="86"/>
      <c r="BS153" s="86"/>
      <c r="BT153" s="87"/>
      <c r="BU153" s="85"/>
      <c r="BV153" s="86"/>
      <c r="BW153" s="86"/>
      <c r="BX153" s="87"/>
      <c r="BY153" s="18"/>
      <c r="BZ153" s="85"/>
      <c r="CA153" s="86"/>
      <c r="CB153" s="86"/>
      <c r="CC153" s="87"/>
      <c r="CD153" s="85"/>
      <c r="CE153" s="86"/>
      <c r="CF153" s="86"/>
      <c r="CG153" s="87"/>
      <c r="CH153" s="18"/>
      <c r="CI153" s="85"/>
      <c r="CJ153" s="86"/>
      <c r="CK153" s="86"/>
      <c r="CL153" s="87"/>
      <c r="CM153" s="85"/>
      <c r="CN153" s="86"/>
      <c r="CO153" s="86"/>
      <c r="CP153" s="87"/>
      <c r="CQ153" s="18"/>
      <c r="CR153" s="85"/>
      <c r="CS153" s="86"/>
      <c r="CT153" s="86"/>
      <c r="CU153" s="87"/>
      <c r="CV153" s="85"/>
      <c r="CW153" s="86"/>
      <c r="CX153" s="86"/>
      <c r="CY153" s="87"/>
      <c r="CZ153" s="18"/>
      <c r="DA153" s="85"/>
      <c r="DB153" s="86"/>
      <c r="DC153" s="86"/>
      <c r="DD153" s="87"/>
      <c r="DE153" s="85"/>
      <c r="DF153" s="86"/>
      <c r="DG153" s="86"/>
      <c r="DH153" s="87"/>
      <c r="DI153" s="18"/>
      <c r="DJ153" s="85"/>
      <c r="DK153" s="86"/>
      <c r="DL153" s="86"/>
      <c r="DM153" s="87"/>
      <c r="DN153" s="85"/>
      <c r="DO153" s="86"/>
      <c r="DP153" s="86"/>
      <c r="DQ153" s="87"/>
      <c r="DR153" s="18"/>
      <c r="DS153" s="85"/>
      <c r="DT153" s="86"/>
      <c r="DU153" s="86"/>
      <c r="DV153" s="87"/>
      <c r="DW153" s="85"/>
      <c r="DX153" s="86"/>
      <c r="DY153" s="86"/>
      <c r="DZ153" s="87"/>
      <c r="EA153" s="18"/>
      <c r="EB153" s="85"/>
      <c r="EC153" s="86"/>
      <c r="ED153" s="86"/>
      <c r="EE153" s="87"/>
      <c r="EF153" s="85"/>
      <c r="EG153" s="86"/>
      <c r="EH153" s="86"/>
      <c r="EI153" s="87"/>
      <c r="EJ153" s="18"/>
      <c r="EK153" s="85"/>
      <c r="EL153" s="86"/>
      <c r="EM153" s="86"/>
      <c r="EN153" s="87"/>
      <c r="EO153" s="85"/>
      <c r="EP153" s="86"/>
      <c r="EQ153" s="86"/>
      <c r="ER153" s="87"/>
      <c r="ES153" s="18"/>
      <c r="ET153" s="85"/>
      <c r="EU153" s="86"/>
      <c r="EV153" s="86"/>
      <c r="EW153" s="87"/>
      <c r="EX153" s="85"/>
      <c r="EY153" s="86"/>
      <c r="EZ153" s="86"/>
      <c r="FA153" s="87"/>
      <c r="FB153" s="18"/>
      <c r="FC153" s="85"/>
      <c r="FD153" s="86"/>
      <c r="FE153" s="86"/>
      <c r="FF153" s="87"/>
      <c r="FG153" s="85"/>
      <c r="FH153" s="86"/>
      <c r="FI153" s="86"/>
      <c r="FJ153" s="87"/>
      <c r="FK153" s="18"/>
      <c r="FL153" s="85"/>
      <c r="FM153" s="86"/>
      <c r="FN153" s="86"/>
      <c r="FO153" s="87"/>
      <c r="FP153" s="85"/>
      <c r="FQ153" s="86"/>
      <c r="FR153" s="86"/>
      <c r="FS153" s="87"/>
      <c r="FT153" s="18"/>
      <c r="FU153" s="85"/>
      <c r="FV153" s="86"/>
      <c r="FW153" s="86"/>
      <c r="FX153" s="87"/>
      <c r="FY153" s="85"/>
      <c r="FZ153" s="86"/>
      <c r="GA153" s="86"/>
      <c r="GB153" s="87"/>
      <c r="GC153" s="18"/>
      <c r="GD153" s="85"/>
      <c r="GE153" s="86"/>
      <c r="GF153" s="86"/>
      <c r="GG153" s="87"/>
      <c r="GH153" s="85"/>
      <c r="GI153" s="86"/>
      <c r="GJ153" s="86"/>
      <c r="GK153" s="87"/>
      <c r="GL153" s="18"/>
      <c r="GM153" s="85"/>
      <c r="GN153" s="86"/>
      <c r="GO153" s="86"/>
      <c r="GP153" s="87"/>
      <c r="GQ153" s="85"/>
      <c r="GR153" s="86"/>
      <c r="GS153" s="86"/>
      <c r="GT153" s="87"/>
      <c r="GU153" s="18"/>
      <c r="GV153" s="85"/>
      <c r="GW153" s="86"/>
      <c r="GX153" s="86"/>
      <c r="GY153" s="87"/>
      <c r="GZ153" s="85"/>
      <c r="HA153" s="86"/>
      <c r="HB153" s="86"/>
      <c r="HC153" s="87"/>
      <c r="HD153" s="18"/>
      <c r="HE153" s="85"/>
      <c r="HF153" s="86"/>
      <c r="HG153" s="86"/>
      <c r="HH153" s="87"/>
      <c r="HI153" s="85"/>
      <c r="HJ153" s="86"/>
      <c r="HK153" s="86"/>
      <c r="HL153" s="87"/>
      <c r="HM153" s="18"/>
      <c r="HN153" s="85"/>
      <c r="HO153" s="86"/>
      <c r="HP153" s="86"/>
      <c r="HQ153" s="87"/>
      <c r="HR153" s="85"/>
      <c r="HS153" s="86"/>
      <c r="HT153" s="86"/>
      <c r="HU153" s="87"/>
      <c r="HV153" s="18"/>
      <c r="HW153" s="85"/>
      <c r="HX153" s="86"/>
      <c r="HY153" s="86"/>
      <c r="HZ153" s="87"/>
      <c r="IA153" s="85"/>
      <c r="IB153" s="86"/>
      <c r="IC153" s="86"/>
      <c r="ID153" s="87"/>
      <c r="IE153" s="18"/>
      <c r="IF153" s="85"/>
      <c r="IG153" s="86"/>
      <c r="IH153" s="86"/>
      <c r="II153" s="87"/>
      <c r="IJ153" s="85"/>
      <c r="IK153" s="86"/>
      <c r="IL153" s="86"/>
      <c r="IM153" s="87"/>
      <c r="IN153" s="18"/>
      <c r="IO153" s="85"/>
      <c r="IP153" s="86"/>
      <c r="IQ153" s="86"/>
      <c r="IR153" s="87"/>
      <c r="IS153" s="85"/>
      <c r="IT153" s="86"/>
      <c r="IU153" s="86"/>
      <c r="IV153" s="87"/>
    </row>
    <row r="154" spans="1:256" ht="19.5" customHeight="1">
      <c r="A154" s="147" t="s">
        <v>11</v>
      </c>
      <c r="B154" s="291" t="s">
        <v>285</v>
      </c>
      <c r="C154" s="291"/>
      <c r="D154" s="291"/>
      <c r="E154" s="19"/>
      <c r="F154" s="147" t="s">
        <v>11</v>
      </c>
      <c r="G154" s="291" t="s">
        <v>287</v>
      </c>
      <c r="H154" s="291"/>
      <c r="I154" s="291"/>
      <c r="J154" s="19"/>
      <c r="K154" s="295"/>
      <c r="L154" s="295"/>
      <c r="M154" s="295"/>
      <c r="N154" s="19"/>
      <c r="O154" s="19"/>
      <c r="P154" s="295"/>
      <c r="Q154" s="295"/>
      <c r="R154" s="295"/>
      <c r="S154" s="19"/>
      <c r="T154" s="295"/>
      <c r="U154" s="295"/>
      <c r="V154" s="295"/>
      <c r="W154" s="19"/>
      <c r="X154" s="19"/>
      <c r="Y154" s="295"/>
      <c r="Z154" s="295"/>
      <c r="AA154" s="295"/>
      <c r="AB154" s="19"/>
      <c r="AC154" s="295"/>
      <c r="AD154" s="295"/>
      <c r="AE154" s="295"/>
      <c r="AF154" s="19"/>
      <c r="AG154" s="19"/>
      <c r="AH154" s="295"/>
      <c r="AI154" s="295"/>
      <c r="AJ154" s="295"/>
      <c r="AK154" s="19"/>
      <c r="AL154" s="295"/>
      <c r="AM154" s="295"/>
      <c r="AN154" s="295"/>
      <c r="AO154" s="19"/>
      <c r="AP154" s="19"/>
      <c r="AQ154" s="295"/>
      <c r="AR154" s="295"/>
      <c r="AS154" s="295"/>
      <c r="AT154" s="19"/>
      <c r="AU154" s="295"/>
      <c r="AV154" s="295"/>
      <c r="AW154" s="295"/>
      <c r="AX154" s="19"/>
      <c r="AY154" s="19"/>
      <c r="AZ154" s="295"/>
      <c r="BA154" s="295"/>
      <c r="BB154" s="295"/>
      <c r="BC154" s="19"/>
      <c r="BD154" s="295"/>
      <c r="BE154" s="295"/>
      <c r="BF154" s="295"/>
      <c r="BG154" s="19"/>
      <c r="BH154" s="19"/>
      <c r="BI154" s="295"/>
      <c r="BJ154" s="295"/>
      <c r="BK154" s="295"/>
      <c r="BL154" s="19"/>
      <c r="BM154" s="295"/>
      <c r="BN154" s="295"/>
      <c r="BO154" s="295"/>
      <c r="BP154" s="19"/>
      <c r="BQ154" s="19"/>
      <c r="BR154" s="295"/>
      <c r="BS154" s="295"/>
      <c r="BT154" s="295"/>
      <c r="BU154" s="19"/>
      <c r="BV154" s="295"/>
      <c r="BW154" s="295"/>
      <c r="BX154" s="295"/>
      <c r="BY154" s="19"/>
      <c r="BZ154" s="19"/>
      <c r="CA154" s="295"/>
      <c r="CB154" s="295"/>
      <c r="CC154" s="295"/>
      <c r="CD154" s="19"/>
      <c r="CE154" s="295"/>
      <c r="CF154" s="295"/>
      <c r="CG154" s="295"/>
      <c r="CH154" s="19"/>
      <c r="CI154" s="19"/>
      <c r="CJ154" s="295"/>
      <c r="CK154" s="295"/>
      <c r="CL154" s="295"/>
      <c r="CM154" s="19"/>
      <c r="CN154" s="295"/>
      <c r="CO154" s="295"/>
      <c r="CP154" s="295"/>
      <c r="CQ154" s="19"/>
      <c r="CR154" s="19"/>
      <c r="CS154" s="295"/>
      <c r="CT154" s="295"/>
      <c r="CU154" s="295"/>
      <c r="CV154" s="19"/>
      <c r="CW154" s="295"/>
      <c r="CX154" s="295"/>
      <c r="CY154" s="295"/>
      <c r="CZ154" s="19"/>
      <c r="DA154" s="19"/>
      <c r="DB154" s="295"/>
      <c r="DC154" s="295"/>
      <c r="DD154" s="295"/>
      <c r="DE154" s="19"/>
      <c r="DF154" s="295"/>
      <c r="DG154" s="295"/>
      <c r="DH154" s="295"/>
      <c r="DI154" s="19"/>
      <c r="DJ154" s="19"/>
      <c r="DK154" s="295"/>
      <c r="DL154" s="295"/>
      <c r="DM154" s="295"/>
      <c r="DN154" s="19"/>
      <c r="DO154" s="295"/>
      <c r="DP154" s="295"/>
      <c r="DQ154" s="295"/>
      <c r="DR154" s="19"/>
      <c r="DS154" s="19"/>
      <c r="DT154" s="295"/>
      <c r="DU154" s="295"/>
      <c r="DV154" s="295"/>
      <c r="DW154" s="19"/>
      <c r="DX154" s="295"/>
      <c r="DY154" s="295"/>
      <c r="DZ154" s="295"/>
      <c r="EA154" s="19"/>
      <c r="EB154" s="19"/>
      <c r="EC154" s="295"/>
      <c r="ED154" s="295"/>
      <c r="EE154" s="295"/>
      <c r="EF154" s="19"/>
      <c r="EG154" s="295"/>
      <c r="EH154" s="295"/>
      <c r="EI154" s="295"/>
      <c r="EJ154" s="19"/>
      <c r="EK154" s="19"/>
      <c r="EL154" s="295"/>
      <c r="EM154" s="295"/>
      <c r="EN154" s="295"/>
      <c r="EO154" s="19"/>
      <c r="EP154" s="295"/>
      <c r="EQ154" s="295"/>
      <c r="ER154" s="295"/>
      <c r="ES154" s="19"/>
      <c r="ET154" s="19"/>
      <c r="EU154" s="295"/>
      <c r="EV154" s="295"/>
      <c r="EW154" s="295"/>
      <c r="EX154" s="19"/>
      <c r="EY154" s="295"/>
      <c r="EZ154" s="295"/>
      <c r="FA154" s="295"/>
      <c r="FB154" s="19"/>
      <c r="FC154" s="19"/>
      <c r="FD154" s="295"/>
      <c r="FE154" s="295"/>
      <c r="FF154" s="295"/>
      <c r="FG154" s="19"/>
      <c r="FH154" s="295"/>
      <c r="FI154" s="295"/>
      <c r="FJ154" s="295"/>
      <c r="FK154" s="19"/>
      <c r="FL154" s="19"/>
      <c r="FM154" s="295"/>
      <c r="FN154" s="295"/>
      <c r="FO154" s="295"/>
      <c r="FP154" s="19"/>
      <c r="FQ154" s="295"/>
      <c r="FR154" s="295"/>
      <c r="FS154" s="295"/>
      <c r="FT154" s="19"/>
      <c r="FU154" s="19"/>
      <c r="FV154" s="295"/>
      <c r="FW154" s="295"/>
      <c r="FX154" s="295"/>
      <c r="FY154" s="19"/>
      <c r="FZ154" s="295"/>
      <c r="GA154" s="295"/>
      <c r="GB154" s="295"/>
      <c r="GC154" s="19"/>
      <c r="GD154" s="19"/>
      <c r="GE154" s="295"/>
      <c r="GF154" s="295"/>
      <c r="GG154" s="295"/>
      <c r="GH154" s="19"/>
      <c r="GI154" s="295"/>
      <c r="GJ154" s="295"/>
      <c r="GK154" s="295"/>
      <c r="GL154" s="19"/>
      <c r="GM154" s="19"/>
      <c r="GN154" s="295"/>
      <c r="GO154" s="295"/>
      <c r="GP154" s="295"/>
      <c r="GQ154" s="19"/>
      <c r="GR154" s="295"/>
      <c r="GS154" s="295"/>
      <c r="GT154" s="295"/>
      <c r="GU154" s="19"/>
      <c r="GV154" s="19"/>
      <c r="GW154" s="295"/>
      <c r="GX154" s="295"/>
      <c r="GY154" s="295"/>
      <c r="GZ154" s="19"/>
      <c r="HA154" s="295"/>
      <c r="HB154" s="295"/>
      <c r="HC154" s="295"/>
      <c r="HD154" s="19"/>
      <c r="HE154" s="19"/>
      <c r="HF154" s="295"/>
      <c r="HG154" s="295"/>
      <c r="HH154" s="295"/>
      <c r="HI154" s="19"/>
      <c r="HJ154" s="295"/>
      <c r="HK154" s="295"/>
      <c r="HL154" s="295"/>
      <c r="HM154" s="19"/>
      <c r="HN154" s="19"/>
      <c r="HO154" s="295"/>
      <c r="HP154" s="295"/>
      <c r="HQ154" s="295"/>
      <c r="HR154" s="19"/>
      <c r="HS154" s="295"/>
      <c r="HT154" s="295"/>
      <c r="HU154" s="295"/>
      <c r="HV154" s="19"/>
      <c r="HW154" s="19"/>
      <c r="HX154" s="295"/>
      <c r="HY154" s="295"/>
      <c r="HZ154" s="295"/>
      <c r="IA154" s="19"/>
      <c r="IB154" s="295"/>
      <c r="IC154" s="295"/>
      <c r="ID154" s="295"/>
      <c r="IE154" s="19"/>
      <c r="IF154" s="19"/>
      <c r="IG154" s="295"/>
      <c r="IH154" s="295"/>
      <c r="II154" s="295"/>
      <c r="IJ154" s="19"/>
      <c r="IK154" s="295"/>
      <c r="IL154" s="295"/>
      <c r="IM154" s="295"/>
      <c r="IN154" s="19"/>
      <c r="IO154" s="19"/>
      <c r="IP154" s="295"/>
      <c r="IQ154" s="295"/>
      <c r="IR154" s="295"/>
      <c r="IS154" s="19"/>
      <c r="IT154" s="295"/>
      <c r="IU154" s="295"/>
      <c r="IV154" s="295"/>
    </row>
    <row r="155" spans="1:256" ht="19.5" customHeight="1">
      <c r="A155" s="296" t="s">
        <v>286</v>
      </c>
      <c r="B155" s="296"/>
      <c r="C155" s="296"/>
      <c r="D155" s="296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ht="19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ht="19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ht="19.5" customHeight="1">
      <c r="A158" s="290" t="s">
        <v>225</v>
      </c>
      <c r="B158" s="290"/>
      <c r="C158" s="290"/>
      <c r="D158" s="290"/>
      <c r="E158" s="10"/>
      <c r="F158" s="290" t="s">
        <v>224</v>
      </c>
      <c r="G158" s="290"/>
      <c r="H158" s="290"/>
      <c r="I158" s="290"/>
      <c r="J158" s="294"/>
      <c r="K158" s="294"/>
      <c r="L158" s="294"/>
      <c r="M158" s="294"/>
      <c r="N158" s="10"/>
      <c r="O158" s="294"/>
      <c r="P158" s="294"/>
      <c r="Q158" s="294"/>
      <c r="R158" s="294"/>
      <c r="S158" s="294"/>
      <c r="T158" s="294"/>
      <c r="U158" s="294"/>
      <c r="V158" s="294"/>
      <c r="W158" s="10"/>
      <c r="X158" s="294"/>
      <c r="Y158" s="294"/>
      <c r="Z158" s="294"/>
      <c r="AA158" s="294"/>
      <c r="AB158" s="294"/>
      <c r="AC158" s="294"/>
      <c r="AD158" s="294"/>
      <c r="AE158" s="294"/>
      <c r="AF158" s="10"/>
      <c r="AG158" s="294"/>
      <c r="AH158" s="294"/>
      <c r="AI158" s="294"/>
      <c r="AJ158" s="294"/>
      <c r="AK158" s="294"/>
      <c r="AL158" s="294"/>
      <c r="AM158" s="294"/>
      <c r="AN158" s="294"/>
      <c r="AO158" s="10"/>
      <c r="AP158" s="294"/>
      <c r="AQ158" s="294"/>
      <c r="AR158" s="294"/>
      <c r="AS158" s="294"/>
      <c r="AT158" s="294"/>
      <c r="AU158" s="294"/>
      <c r="AV158" s="294"/>
      <c r="AW158" s="294"/>
      <c r="AX158" s="10"/>
      <c r="AY158" s="294"/>
      <c r="AZ158" s="294"/>
      <c r="BA158" s="294"/>
      <c r="BB158" s="294"/>
      <c r="BC158" s="294"/>
      <c r="BD158" s="294"/>
      <c r="BE158" s="294"/>
      <c r="BF158" s="294"/>
      <c r="BG158" s="10"/>
      <c r="BH158" s="294"/>
      <c r="BI158" s="294"/>
      <c r="BJ158" s="294"/>
      <c r="BK158" s="294"/>
      <c r="BL158" s="294"/>
      <c r="BM158" s="294"/>
      <c r="BN158" s="294"/>
      <c r="BO158" s="294"/>
      <c r="BP158" s="10"/>
      <c r="BQ158" s="294"/>
      <c r="BR158" s="294"/>
      <c r="BS158" s="294"/>
      <c r="BT158" s="294"/>
      <c r="BU158" s="294"/>
      <c r="BV158" s="294"/>
      <c r="BW158" s="294"/>
      <c r="BX158" s="294"/>
      <c r="BY158" s="10"/>
      <c r="BZ158" s="294"/>
      <c r="CA158" s="294"/>
      <c r="CB158" s="294"/>
      <c r="CC158" s="294"/>
      <c r="CD158" s="294"/>
      <c r="CE158" s="294"/>
      <c r="CF158" s="294"/>
      <c r="CG158" s="294"/>
      <c r="CH158" s="10"/>
      <c r="CI158" s="294"/>
      <c r="CJ158" s="294"/>
      <c r="CK158" s="294"/>
      <c r="CL158" s="294"/>
      <c r="CM158" s="294"/>
      <c r="CN158" s="294"/>
      <c r="CO158" s="294"/>
      <c r="CP158" s="294"/>
      <c r="CQ158" s="10"/>
      <c r="CR158" s="294"/>
      <c r="CS158" s="294"/>
      <c r="CT158" s="294"/>
      <c r="CU158" s="294"/>
      <c r="CV158" s="294"/>
      <c r="CW158" s="294"/>
      <c r="CX158" s="294"/>
      <c r="CY158" s="294"/>
      <c r="CZ158" s="10"/>
      <c r="DA158" s="294"/>
      <c r="DB158" s="294"/>
      <c r="DC158" s="294"/>
      <c r="DD158" s="294"/>
      <c r="DE158" s="294"/>
      <c r="DF158" s="294"/>
      <c r="DG158" s="294"/>
      <c r="DH158" s="294"/>
      <c r="DI158" s="10"/>
      <c r="DJ158" s="294"/>
      <c r="DK158" s="294"/>
      <c r="DL158" s="294"/>
      <c r="DM158" s="294"/>
      <c r="DN158" s="294"/>
      <c r="DO158" s="294"/>
      <c r="DP158" s="294"/>
      <c r="DQ158" s="294"/>
      <c r="DR158" s="10"/>
      <c r="DS158" s="294"/>
      <c r="DT158" s="294"/>
      <c r="DU158" s="294"/>
      <c r="DV158" s="294"/>
      <c r="DW158" s="294"/>
      <c r="DX158" s="294"/>
      <c r="DY158" s="294"/>
      <c r="DZ158" s="294"/>
      <c r="EA158" s="10"/>
      <c r="EB158" s="294"/>
      <c r="EC158" s="294"/>
      <c r="ED158" s="294"/>
      <c r="EE158" s="294"/>
      <c r="EF158" s="294"/>
      <c r="EG158" s="294"/>
      <c r="EH158" s="294"/>
      <c r="EI158" s="294"/>
      <c r="EJ158" s="10"/>
      <c r="EK158" s="294"/>
      <c r="EL158" s="294"/>
      <c r="EM158" s="294"/>
      <c r="EN158" s="294"/>
      <c r="EO158" s="294"/>
      <c r="EP158" s="294"/>
      <c r="EQ158" s="294"/>
      <c r="ER158" s="294"/>
      <c r="ES158" s="10"/>
      <c r="ET158" s="294"/>
      <c r="EU158" s="294"/>
      <c r="EV158" s="294"/>
      <c r="EW158" s="294"/>
      <c r="EX158" s="294"/>
      <c r="EY158" s="294"/>
      <c r="EZ158" s="294"/>
      <c r="FA158" s="294"/>
      <c r="FB158" s="10"/>
      <c r="FC158" s="294"/>
      <c r="FD158" s="294"/>
      <c r="FE158" s="294"/>
      <c r="FF158" s="294"/>
      <c r="FG158" s="294"/>
      <c r="FH158" s="294"/>
      <c r="FI158" s="294"/>
      <c r="FJ158" s="294"/>
      <c r="FK158" s="10"/>
      <c r="FL158" s="294"/>
      <c r="FM158" s="294"/>
      <c r="FN158" s="294"/>
      <c r="FO158" s="294"/>
      <c r="FP158" s="294"/>
      <c r="FQ158" s="294"/>
      <c r="FR158" s="294"/>
      <c r="FS158" s="294"/>
      <c r="FT158" s="10"/>
      <c r="FU158" s="294"/>
      <c r="FV158" s="294"/>
      <c r="FW158" s="294"/>
      <c r="FX158" s="294"/>
      <c r="FY158" s="294"/>
      <c r="FZ158" s="294"/>
      <c r="GA158" s="294"/>
      <c r="GB158" s="294"/>
      <c r="GC158" s="10"/>
      <c r="GD158" s="294"/>
      <c r="GE158" s="294"/>
      <c r="GF158" s="294"/>
      <c r="GG158" s="294"/>
      <c r="GH158" s="294"/>
      <c r="GI158" s="294"/>
      <c r="GJ158" s="294"/>
      <c r="GK158" s="294"/>
      <c r="GL158" s="10"/>
      <c r="GM158" s="294"/>
      <c r="GN158" s="294"/>
      <c r="GO158" s="294"/>
      <c r="GP158" s="294"/>
      <c r="GQ158" s="294"/>
      <c r="GR158" s="294"/>
      <c r="GS158" s="294"/>
      <c r="GT158" s="294"/>
      <c r="GU158" s="10"/>
      <c r="GV158" s="294"/>
      <c r="GW158" s="294"/>
      <c r="GX158" s="294"/>
      <c r="GY158" s="294"/>
      <c r="GZ158" s="294"/>
      <c r="HA158" s="294"/>
      <c r="HB158" s="294"/>
      <c r="HC158" s="294"/>
      <c r="HD158" s="10"/>
      <c r="HE158" s="294"/>
      <c r="HF158" s="294"/>
      <c r="HG158" s="294"/>
      <c r="HH158" s="294"/>
      <c r="HI158" s="294"/>
      <c r="HJ158" s="294"/>
      <c r="HK158" s="294"/>
      <c r="HL158" s="294"/>
      <c r="HM158" s="10"/>
      <c r="HN158" s="294"/>
      <c r="HO158" s="294"/>
      <c r="HP158" s="294"/>
      <c r="HQ158" s="294"/>
      <c r="HR158" s="294"/>
      <c r="HS158" s="294"/>
      <c r="HT158" s="294"/>
      <c r="HU158" s="294"/>
      <c r="HV158" s="10"/>
      <c r="HW158" s="294"/>
      <c r="HX158" s="294"/>
      <c r="HY158" s="294"/>
      <c r="HZ158" s="294"/>
      <c r="IA158" s="294"/>
      <c r="IB158" s="294"/>
      <c r="IC158" s="294"/>
      <c r="ID158" s="294"/>
      <c r="IE158" s="10"/>
      <c r="IF158" s="294"/>
      <c r="IG158" s="294"/>
      <c r="IH158" s="294"/>
      <c r="II158" s="294"/>
      <c r="IJ158" s="294"/>
      <c r="IK158" s="294"/>
      <c r="IL158" s="294"/>
      <c r="IM158" s="294"/>
      <c r="IN158" s="10"/>
      <c r="IO158" s="294"/>
      <c r="IP158" s="294"/>
      <c r="IQ158" s="294"/>
      <c r="IR158" s="294"/>
      <c r="IS158" s="294"/>
      <c r="IT158" s="294"/>
      <c r="IU158" s="294"/>
      <c r="IV158" s="294"/>
    </row>
    <row r="159" spans="1:256" ht="19.5" customHeight="1">
      <c r="A159" s="159" t="s">
        <v>2</v>
      </c>
      <c r="B159" s="160">
        <v>4</v>
      </c>
      <c r="C159" s="160">
        <v>1</v>
      </c>
      <c r="D159" s="161" t="s">
        <v>5</v>
      </c>
      <c r="E159" s="18"/>
      <c r="F159" s="159" t="s">
        <v>55</v>
      </c>
      <c r="G159" s="160">
        <v>1</v>
      </c>
      <c r="H159" s="160">
        <v>4</v>
      </c>
      <c r="I159" s="161" t="s">
        <v>8</v>
      </c>
      <c r="J159" s="85"/>
      <c r="K159" s="86"/>
      <c r="L159" s="86"/>
      <c r="M159" s="87"/>
      <c r="N159" s="18"/>
      <c r="O159" s="85"/>
      <c r="P159" s="86"/>
      <c r="Q159" s="86"/>
      <c r="R159" s="87"/>
      <c r="S159" s="85"/>
      <c r="T159" s="86"/>
      <c r="U159" s="86"/>
      <c r="V159" s="87"/>
      <c r="W159" s="18"/>
      <c r="X159" s="85"/>
      <c r="Y159" s="86"/>
      <c r="Z159" s="86"/>
      <c r="AA159" s="87"/>
      <c r="AB159" s="85"/>
      <c r="AC159" s="86"/>
      <c r="AD159" s="86"/>
      <c r="AE159" s="87"/>
      <c r="AF159" s="18"/>
      <c r="AG159" s="85"/>
      <c r="AH159" s="86"/>
      <c r="AI159" s="86"/>
      <c r="AJ159" s="87"/>
      <c r="AK159" s="85"/>
      <c r="AL159" s="86"/>
      <c r="AM159" s="86"/>
      <c r="AN159" s="87"/>
      <c r="AO159" s="18"/>
      <c r="AP159" s="85"/>
      <c r="AQ159" s="86"/>
      <c r="AR159" s="86"/>
      <c r="AS159" s="87"/>
      <c r="AT159" s="85"/>
      <c r="AU159" s="86"/>
      <c r="AV159" s="86"/>
      <c r="AW159" s="87"/>
      <c r="AX159" s="18"/>
      <c r="AY159" s="85"/>
      <c r="AZ159" s="86"/>
      <c r="BA159" s="86"/>
      <c r="BB159" s="87"/>
      <c r="BC159" s="85"/>
      <c r="BD159" s="86"/>
      <c r="BE159" s="86"/>
      <c r="BF159" s="87"/>
      <c r="BG159" s="18"/>
      <c r="BH159" s="85"/>
      <c r="BI159" s="86"/>
      <c r="BJ159" s="86"/>
      <c r="BK159" s="87"/>
      <c r="BL159" s="85"/>
      <c r="BM159" s="86"/>
      <c r="BN159" s="86"/>
      <c r="BO159" s="87"/>
      <c r="BP159" s="18"/>
      <c r="BQ159" s="85"/>
      <c r="BR159" s="86"/>
      <c r="BS159" s="86"/>
      <c r="BT159" s="87"/>
      <c r="BU159" s="85"/>
      <c r="BV159" s="86"/>
      <c r="BW159" s="86"/>
      <c r="BX159" s="87"/>
      <c r="BY159" s="18"/>
      <c r="BZ159" s="85"/>
      <c r="CA159" s="86"/>
      <c r="CB159" s="86"/>
      <c r="CC159" s="87"/>
      <c r="CD159" s="85"/>
      <c r="CE159" s="86"/>
      <c r="CF159" s="86"/>
      <c r="CG159" s="87"/>
      <c r="CH159" s="18"/>
      <c r="CI159" s="85"/>
      <c r="CJ159" s="86"/>
      <c r="CK159" s="86"/>
      <c r="CL159" s="87"/>
      <c r="CM159" s="85"/>
      <c r="CN159" s="86"/>
      <c r="CO159" s="86"/>
      <c r="CP159" s="87"/>
      <c r="CQ159" s="18"/>
      <c r="CR159" s="85"/>
      <c r="CS159" s="86"/>
      <c r="CT159" s="86"/>
      <c r="CU159" s="87"/>
      <c r="CV159" s="85"/>
      <c r="CW159" s="86"/>
      <c r="CX159" s="86"/>
      <c r="CY159" s="87"/>
      <c r="CZ159" s="18"/>
      <c r="DA159" s="85"/>
      <c r="DB159" s="86"/>
      <c r="DC159" s="86"/>
      <c r="DD159" s="87"/>
      <c r="DE159" s="85"/>
      <c r="DF159" s="86"/>
      <c r="DG159" s="86"/>
      <c r="DH159" s="87"/>
      <c r="DI159" s="18"/>
      <c r="DJ159" s="85"/>
      <c r="DK159" s="86"/>
      <c r="DL159" s="86"/>
      <c r="DM159" s="87"/>
      <c r="DN159" s="85"/>
      <c r="DO159" s="86"/>
      <c r="DP159" s="86"/>
      <c r="DQ159" s="87"/>
      <c r="DR159" s="18"/>
      <c r="DS159" s="85"/>
      <c r="DT159" s="86"/>
      <c r="DU159" s="86"/>
      <c r="DV159" s="87"/>
      <c r="DW159" s="85"/>
      <c r="DX159" s="86"/>
      <c r="DY159" s="86"/>
      <c r="DZ159" s="87"/>
      <c r="EA159" s="18"/>
      <c r="EB159" s="85"/>
      <c r="EC159" s="86"/>
      <c r="ED159" s="86"/>
      <c r="EE159" s="87"/>
      <c r="EF159" s="85"/>
      <c r="EG159" s="86"/>
      <c r="EH159" s="86"/>
      <c r="EI159" s="87"/>
      <c r="EJ159" s="18"/>
      <c r="EK159" s="85"/>
      <c r="EL159" s="86"/>
      <c r="EM159" s="86"/>
      <c r="EN159" s="87"/>
      <c r="EO159" s="85"/>
      <c r="EP159" s="86"/>
      <c r="EQ159" s="86"/>
      <c r="ER159" s="87"/>
      <c r="ES159" s="18"/>
      <c r="ET159" s="85"/>
      <c r="EU159" s="86"/>
      <c r="EV159" s="86"/>
      <c r="EW159" s="87"/>
      <c r="EX159" s="85"/>
      <c r="EY159" s="86"/>
      <c r="EZ159" s="86"/>
      <c r="FA159" s="87"/>
      <c r="FB159" s="18"/>
      <c r="FC159" s="85"/>
      <c r="FD159" s="86"/>
      <c r="FE159" s="86"/>
      <c r="FF159" s="87"/>
      <c r="FG159" s="85"/>
      <c r="FH159" s="86"/>
      <c r="FI159" s="86"/>
      <c r="FJ159" s="87"/>
      <c r="FK159" s="18"/>
      <c r="FL159" s="85"/>
      <c r="FM159" s="86"/>
      <c r="FN159" s="86"/>
      <c r="FO159" s="87"/>
      <c r="FP159" s="85"/>
      <c r="FQ159" s="86"/>
      <c r="FR159" s="86"/>
      <c r="FS159" s="87"/>
      <c r="FT159" s="18"/>
      <c r="FU159" s="85"/>
      <c r="FV159" s="86"/>
      <c r="FW159" s="86"/>
      <c r="FX159" s="87"/>
      <c r="FY159" s="85"/>
      <c r="FZ159" s="86"/>
      <c r="GA159" s="86"/>
      <c r="GB159" s="87"/>
      <c r="GC159" s="18"/>
      <c r="GD159" s="85"/>
      <c r="GE159" s="86"/>
      <c r="GF159" s="86"/>
      <c r="GG159" s="87"/>
      <c r="GH159" s="85"/>
      <c r="GI159" s="86"/>
      <c r="GJ159" s="86"/>
      <c r="GK159" s="87"/>
      <c r="GL159" s="18"/>
      <c r="GM159" s="85"/>
      <c r="GN159" s="86"/>
      <c r="GO159" s="86"/>
      <c r="GP159" s="87"/>
      <c r="GQ159" s="85"/>
      <c r="GR159" s="86"/>
      <c r="GS159" s="86"/>
      <c r="GT159" s="87"/>
      <c r="GU159" s="18"/>
      <c r="GV159" s="85"/>
      <c r="GW159" s="86"/>
      <c r="GX159" s="86"/>
      <c r="GY159" s="87"/>
      <c r="GZ159" s="85"/>
      <c r="HA159" s="86"/>
      <c r="HB159" s="86"/>
      <c r="HC159" s="87"/>
      <c r="HD159" s="18"/>
      <c r="HE159" s="85"/>
      <c r="HF159" s="86"/>
      <c r="HG159" s="86"/>
      <c r="HH159" s="87"/>
      <c r="HI159" s="85"/>
      <c r="HJ159" s="86"/>
      <c r="HK159" s="86"/>
      <c r="HL159" s="87"/>
      <c r="HM159" s="18"/>
      <c r="HN159" s="85"/>
      <c r="HO159" s="86"/>
      <c r="HP159" s="86"/>
      <c r="HQ159" s="87"/>
      <c r="HR159" s="85"/>
      <c r="HS159" s="86"/>
      <c r="HT159" s="86"/>
      <c r="HU159" s="87"/>
      <c r="HV159" s="18"/>
      <c r="HW159" s="85"/>
      <c r="HX159" s="86"/>
      <c r="HY159" s="86"/>
      <c r="HZ159" s="87"/>
      <c r="IA159" s="85"/>
      <c r="IB159" s="86"/>
      <c r="IC159" s="86"/>
      <c r="ID159" s="87"/>
      <c r="IE159" s="18"/>
      <c r="IF159" s="85"/>
      <c r="IG159" s="86"/>
      <c r="IH159" s="86"/>
      <c r="II159" s="87"/>
      <c r="IJ159" s="85"/>
      <c r="IK159" s="86"/>
      <c r="IL159" s="86"/>
      <c r="IM159" s="87"/>
      <c r="IN159" s="18"/>
      <c r="IO159" s="85"/>
      <c r="IP159" s="86"/>
      <c r="IQ159" s="86"/>
      <c r="IR159" s="87"/>
      <c r="IS159" s="85"/>
      <c r="IT159" s="86"/>
      <c r="IU159" s="86"/>
      <c r="IV159" s="87"/>
    </row>
    <row r="160" spans="1:256" ht="19.5" customHeight="1">
      <c r="A160" s="159" t="s">
        <v>44</v>
      </c>
      <c r="B160" s="160">
        <v>4</v>
      </c>
      <c r="C160" s="160">
        <v>1</v>
      </c>
      <c r="D160" s="161" t="s">
        <v>9</v>
      </c>
      <c r="E160" s="18"/>
      <c r="F160" s="159" t="s">
        <v>2</v>
      </c>
      <c r="G160" s="160">
        <v>0</v>
      </c>
      <c r="H160" s="160">
        <v>5</v>
      </c>
      <c r="I160" s="161" t="s">
        <v>54</v>
      </c>
      <c r="J160" s="85"/>
      <c r="K160" s="86"/>
      <c r="L160" s="86"/>
      <c r="M160" s="87"/>
      <c r="N160" s="18"/>
      <c r="O160" s="85"/>
      <c r="P160" s="86"/>
      <c r="Q160" s="86"/>
      <c r="R160" s="87"/>
      <c r="S160" s="85"/>
      <c r="T160" s="86"/>
      <c r="U160" s="86"/>
      <c r="V160" s="87"/>
      <c r="W160" s="18"/>
      <c r="X160" s="85"/>
      <c r="Y160" s="86"/>
      <c r="Z160" s="86"/>
      <c r="AA160" s="87"/>
      <c r="AB160" s="85"/>
      <c r="AC160" s="86"/>
      <c r="AD160" s="86"/>
      <c r="AE160" s="87"/>
      <c r="AF160" s="18"/>
      <c r="AG160" s="85"/>
      <c r="AH160" s="86"/>
      <c r="AI160" s="86"/>
      <c r="AJ160" s="87"/>
      <c r="AK160" s="85"/>
      <c r="AL160" s="86"/>
      <c r="AM160" s="86"/>
      <c r="AN160" s="87"/>
      <c r="AO160" s="18"/>
      <c r="AP160" s="85"/>
      <c r="AQ160" s="86"/>
      <c r="AR160" s="86"/>
      <c r="AS160" s="87"/>
      <c r="AT160" s="85"/>
      <c r="AU160" s="86"/>
      <c r="AV160" s="86"/>
      <c r="AW160" s="87"/>
      <c r="AX160" s="18"/>
      <c r="AY160" s="85"/>
      <c r="AZ160" s="86"/>
      <c r="BA160" s="86"/>
      <c r="BB160" s="87"/>
      <c r="BC160" s="85"/>
      <c r="BD160" s="86"/>
      <c r="BE160" s="86"/>
      <c r="BF160" s="87"/>
      <c r="BG160" s="18"/>
      <c r="BH160" s="85"/>
      <c r="BI160" s="86"/>
      <c r="BJ160" s="86"/>
      <c r="BK160" s="87"/>
      <c r="BL160" s="85"/>
      <c r="BM160" s="86"/>
      <c r="BN160" s="86"/>
      <c r="BO160" s="87"/>
      <c r="BP160" s="18"/>
      <c r="BQ160" s="85"/>
      <c r="BR160" s="86"/>
      <c r="BS160" s="86"/>
      <c r="BT160" s="87"/>
      <c r="BU160" s="85"/>
      <c r="BV160" s="86"/>
      <c r="BW160" s="86"/>
      <c r="BX160" s="87"/>
      <c r="BY160" s="18"/>
      <c r="BZ160" s="85"/>
      <c r="CA160" s="86"/>
      <c r="CB160" s="86"/>
      <c r="CC160" s="87"/>
      <c r="CD160" s="85"/>
      <c r="CE160" s="86"/>
      <c r="CF160" s="86"/>
      <c r="CG160" s="87"/>
      <c r="CH160" s="18"/>
      <c r="CI160" s="85"/>
      <c r="CJ160" s="86"/>
      <c r="CK160" s="86"/>
      <c r="CL160" s="87"/>
      <c r="CM160" s="85"/>
      <c r="CN160" s="86"/>
      <c r="CO160" s="86"/>
      <c r="CP160" s="87"/>
      <c r="CQ160" s="18"/>
      <c r="CR160" s="85"/>
      <c r="CS160" s="86"/>
      <c r="CT160" s="86"/>
      <c r="CU160" s="87"/>
      <c r="CV160" s="85"/>
      <c r="CW160" s="86"/>
      <c r="CX160" s="86"/>
      <c r="CY160" s="87"/>
      <c r="CZ160" s="18"/>
      <c r="DA160" s="85"/>
      <c r="DB160" s="86"/>
      <c r="DC160" s="86"/>
      <c r="DD160" s="87"/>
      <c r="DE160" s="85"/>
      <c r="DF160" s="86"/>
      <c r="DG160" s="86"/>
      <c r="DH160" s="87"/>
      <c r="DI160" s="18"/>
      <c r="DJ160" s="85"/>
      <c r="DK160" s="86"/>
      <c r="DL160" s="86"/>
      <c r="DM160" s="87"/>
      <c r="DN160" s="85"/>
      <c r="DO160" s="86"/>
      <c r="DP160" s="86"/>
      <c r="DQ160" s="87"/>
      <c r="DR160" s="18"/>
      <c r="DS160" s="85"/>
      <c r="DT160" s="86"/>
      <c r="DU160" s="86"/>
      <c r="DV160" s="87"/>
      <c r="DW160" s="85"/>
      <c r="DX160" s="86"/>
      <c r="DY160" s="86"/>
      <c r="DZ160" s="87"/>
      <c r="EA160" s="18"/>
      <c r="EB160" s="85"/>
      <c r="EC160" s="86"/>
      <c r="ED160" s="86"/>
      <c r="EE160" s="87"/>
      <c r="EF160" s="85"/>
      <c r="EG160" s="86"/>
      <c r="EH160" s="86"/>
      <c r="EI160" s="87"/>
      <c r="EJ160" s="18"/>
      <c r="EK160" s="85"/>
      <c r="EL160" s="86"/>
      <c r="EM160" s="86"/>
      <c r="EN160" s="87"/>
      <c r="EO160" s="85"/>
      <c r="EP160" s="86"/>
      <c r="EQ160" s="86"/>
      <c r="ER160" s="87"/>
      <c r="ES160" s="18"/>
      <c r="ET160" s="85"/>
      <c r="EU160" s="86"/>
      <c r="EV160" s="86"/>
      <c r="EW160" s="87"/>
      <c r="EX160" s="85"/>
      <c r="EY160" s="86"/>
      <c r="EZ160" s="86"/>
      <c r="FA160" s="87"/>
      <c r="FB160" s="18"/>
      <c r="FC160" s="85"/>
      <c r="FD160" s="86"/>
      <c r="FE160" s="86"/>
      <c r="FF160" s="87"/>
      <c r="FG160" s="85"/>
      <c r="FH160" s="86"/>
      <c r="FI160" s="86"/>
      <c r="FJ160" s="87"/>
      <c r="FK160" s="18"/>
      <c r="FL160" s="85"/>
      <c r="FM160" s="86"/>
      <c r="FN160" s="86"/>
      <c r="FO160" s="87"/>
      <c r="FP160" s="85"/>
      <c r="FQ160" s="86"/>
      <c r="FR160" s="86"/>
      <c r="FS160" s="87"/>
      <c r="FT160" s="18"/>
      <c r="FU160" s="85"/>
      <c r="FV160" s="86"/>
      <c r="FW160" s="86"/>
      <c r="FX160" s="87"/>
      <c r="FY160" s="85"/>
      <c r="FZ160" s="86"/>
      <c r="GA160" s="86"/>
      <c r="GB160" s="87"/>
      <c r="GC160" s="18"/>
      <c r="GD160" s="85"/>
      <c r="GE160" s="86"/>
      <c r="GF160" s="86"/>
      <c r="GG160" s="87"/>
      <c r="GH160" s="85"/>
      <c r="GI160" s="86"/>
      <c r="GJ160" s="86"/>
      <c r="GK160" s="87"/>
      <c r="GL160" s="18"/>
      <c r="GM160" s="85"/>
      <c r="GN160" s="86"/>
      <c r="GO160" s="86"/>
      <c r="GP160" s="87"/>
      <c r="GQ160" s="85"/>
      <c r="GR160" s="86"/>
      <c r="GS160" s="86"/>
      <c r="GT160" s="87"/>
      <c r="GU160" s="18"/>
      <c r="GV160" s="85"/>
      <c r="GW160" s="86"/>
      <c r="GX160" s="86"/>
      <c r="GY160" s="87"/>
      <c r="GZ160" s="85"/>
      <c r="HA160" s="86"/>
      <c r="HB160" s="86"/>
      <c r="HC160" s="87"/>
      <c r="HD160" s="18"/>
      <c r="HE160" s="85"/>
      <c r="HF160" s="86"/>
      <c r="HG160" s="86"/>
      <c r="HH160" s="87"/>
      <c r="HI160" s="85"/>
      <c r="HJ160" s="86"/>
      <c r="HK160" s="86"/>
      <c r="HL160" s="87"/>
      <c r="HM160" s="18"/>
      <c r="HN160" s="85"/>
      <c r="HO160" s="86"/>
      <c r="HP160" s="86"/>
      <c r="HQ160" s="87"/>
      <c r="HR160" s="85"/>
      <c r="HS160" s="86"/>
      <c r="HT160" s="86"/>
      <c r="HU160" s="87"/>
      <c r="HV160" s="18"/>
      <c r="HW160" s="85"/>
      <c r="HX160" s="86"/>
      <c r="HY160" s="86"/>
      <c r="HZ160" s="87"/>
      <c r="IA160" s="85"/>
      <c r="IB160" s="86"/>
      <c r="IC160" s="86"/>
      <c r="ID160" s="87"/>
      <c r="IE160" s="18"/>
      <c r="IF160" s="85"/>
      <c r="IG160" s="86"/>
      <c r="IH160" s="86"/>
      <c r="II160" s="87"/>
      <c r="IJ160" s="85"/>
      <c r="IK160" s="86"/>
      <c r="IL160" s="86"/>
      <c r="IM160" s="87"/>
      <c r="IN160" s="18"/>
      <c r="IO160" s="85"/>
      <c r="IP160" s="86"/>
      <c r="IQ160" s="86"/>
      <c r="IR160" s="87"/>
      <c r="IS160" s="85"/>
      <c r="IT160" s="86"/>
      <c r="IU160" s="86"/>
      <c r="IV160" s="87"/>
    </row>
    <row r="161" spans="1:256" ht="19.5" customHeight="1">
      <c r="A161" s="159" t="s">
        <v>6</v>
      </c>
      <c r="B161" s="160">
        <v>3</v>
      </c>
      <c r="C161" s="160">
        <v>2</v>
      </c>
      <c r="D161" s="161" t="s">
        <v>55</v>
      </c>
      <c r="E161" s="18"/>
      <c r="F161" s="159" t="s">
        <v>44</v>
      </c>
      <c r="G161" s="160">
        <v>1</v>
      </c>
      <c r="H161" s="160">
        <v>4</v>
      </c>
      <c r="I161" s="161" t="s">
        <v>43</v>
      </c>
      <c r="J161" s="85"/>
      <c r="K161" s="86"/>
      <c r="L161" s="86"/>
      <c r="M161" s="87"/>
      <c r="N161" s="18"/>
      <c r="O161" s="85"/>
      <c r="P161" s="86"/>
      <c r="Q161" s="86"/>
      <c r="R161" s="87"/>
      <c r="S161" s="85"/>
      <c r="T161" s="86"/>
      <c r="U161" s="86"/>
      <c r="V161" s="87"/>
      <c r="W161" s="18"/>
      <c r="X161" s="85"/>
      <c r="Y161" s="86"/>
      <c r="Z161" s="86"/>
      <c r="AA161" s="87"/>
      <c r="AB161" s="85"/>
      <c r="AC161" s="86"/>
      <c r="AD161" s="86"/>
      <c r="AE161" s="87"/>
      <c r="AF161" s="18"/>
      <c r="AG161" s="85"/>
      <c r="AH161" s="86"/>
      <c r="AI161" s="86"/>
      <c r="AJ161" s="87"/>
      <c r="AK161" s="85"/>
      <c r="AL161" s="86"/>
      <c r="AM161" s="86"/>
      <c r="AN161" s="87"/>
      <c r="AO161" s="18"/>
      <c r="AP161" s="85"/>
      <c r="AQ161" s="86"/>
      <c r="AR161" s="86"/>
      <c r="AS161" s="87"/>
      <c r="AT161" s="85"/>
      <c r="AU161" s="86"/>
      <c r="AV161" s="86"/>
      <c r="AW161" s="87"/>
      <c r="AX161" s="18"/>
      <c r="AY161" s="85"/>
      <c r="AZ161" s="86"/>
      <c r="BA161" s="86"/>
      <c r="BB161" s="87"/>
      <c r="BC161" s="85"/>
      <c r="BD161" s="86"/>
      <c r="BE161" s="86"/>
      <c r="BF161" s="87"/>
      <c r="BG161" s="18"/>
      <c r="BH161" s="85"/>
      <c r="BI161" s="86"/>
      <c r="BJ161" s="86"/>
      <c r="BK161" s="87"/>
      <c r="BL161" s="85"/>
      <c r="BM161" s="86"/>
      <c r="BN161" s="86"/>
      <c r="BO161" s="87"/>
      <c r="BP161" s="18"/>
      <c r="BQ161" s="85"/>
      <c r="BR161" s="86"/>
      <c r="BS161" s="86"/>
      <c r="BT161" s="87"/>
      <c r="BU161" s="85"/>
      <c r="BV161" s="86"/>
      <c r="BW161" s="86"/>
      <c r="BX161" s="87"/>
      <c r="BY161" s="18"/>
      <c r="BZ161" s="85"/>
      <c r="CA161" s="86"/>
      <c r="CB161" s="86"/>
      <c r="CC161" s="87"/>
      <c r="CD161" s="85"/>
      <c r="CE161" s="86"/>
      <c r="CF161" s="86"/>
      <c r="CG161" s="87"/>
      <c r="CH161" s="18"/>
      <c r="CI161" s="85"/>
      <c r="CJ161" s="86"/>
      <c r="CK161" s="86"/>
      <c r="CL161" s="87"/>
      <c r="CM161" s="85"/>
      <c r="CN161" s="86"/>
      <c r="CO161" s="86"/>
      <c r="CP161" s="87"/>
      <c r="CQ161" s="18"/>
      <c r="CR161" s="85"/>
      <c r="CS161" s="86"/>
      <c r="CT161" s="86"/>
      <c r="CU161" s="87"/>
      <c r="CV161" s="85"/>
      <c r="CW161" s="86"/>
      <c r="CX161" s="86"/>
      <c r="CY161" s="87"/>
      <c r="CZ161" s="18"/>
      <c r="DA161" s="85"/>
      <c r="DB161" s="86"/>
      <c r="DC161" s="86"/>
      <c r="DD161" s="87"/>
      <c r="DE161" s="85"/>
      <c r="DF161" s="86"/>
      <c r="DG161" s="86"/>
      <c r="DH161" s="87"/>
      <c r="DI161" s="18"/>
      <c r="DJ161" s="85"/>
      <c r="DK161" s="86"/>
      <c r="DL161" s="86"/>
      <c r="DM161" s="87"/>
      <c r="DN161" s="85"/>
      <c r="DO161" s="86"/>
      <c r="DP161" s="86"/>
      <c r="DQ161" s="87"/>
      <c r="DR161" s="18"/>
      <c r="DS161" s="85"/>
      <c r="DT161" s="86"/>
      <c r="DU161" s="86"/>
      <c r="DV161" s="87"/>
      <c r="DW161" s="85"/>
      <c r="DX161" s="86"/>
      <c r="DY161" s="86"/>
      <c r="DZ161" s="87"/>
      <c r="EA161" s="18"/>
      <c r="EB161" s="85"/>
      <c r="EC161" s="86"/>
      <c r="ED161" s="86"/>
      <c r="EE161" s="87"/>
      <c r="EF161" s="85"/>
      <c r="EG161" s="86"/>
      <c r="EH161" s="86"/>
      <c r="EI161" s="87"/>
      <c r="EJ161" s="18"/>
      <c r="EK161" s="85"/>
      <c r="EL161" s="86"/>
      <c r="EM161" s="86"/>
      <c r="EN161" s="87"/>
      <c r="EO161" s="85"/>
      <c r="EP161" s="86"/>
      <c r="EQ161" s="86"/>
      <c r="ER161" s="87"/>
      <c r="ES161" s="18"/>
      <c r="ET161" s="85"/>
      <c r="EU161" s="86"/>
      <c r="EV161" s="86"/>
      <c r="EW161" s="87"/>
      <c r="EX161" s="85"/>
      <c r="EY161" s="86"/>
      <c r="EZ161" s="86"/>
      <c r="FA161" s="87"/>
      <c r="FB161" s="18"/>
      <c r="FC161" s="85"/>
      <c r="FD161" s="86"/>
      <c r="FE161" s="86"/>
      <c r="FF161" s="87"/>
      <c r="FG161" s="85"/>
      <c r="FH161" s="86"/>
      <c r="FI161" s="86"/>
      <c r="FJ161" s="87"/>
      <c r="FK161" s="18"/>
      <c r="FL161" s="85"/>
      <c r="FM161" s="86"/>
      <c r="FN161" s="86"/>
      <c r="FO161" s="87"/>
      <c r="FP161" s="85"/>
      <c r="FQ161" s="86"/>
      <c r="FR161" s="86"/>
      <c r="FS161" s="87"/>
      <c r="FT161" s="18"/>
      <c r="FU161" s="85"/>
      <c r="FV161" s="86"/>
      <c r="FW161" s="86"/>
      <c r="FX161" s="87"/>
      <c r="FY161" s="85"/>
      <c r="FZ161" s="86"/>
      <c r="GA161" s="86"/>
      <c r="GB161" s="87"/>
      <c r="GC161" s="18"/>
      <c r="GD161" s="85"/>
      <c r="GE161" s="86"/>
      <c r="GF161" s="86"/>
      <c r="GG161" s="87"/>
      <c r="GH161" s="85"/>
      <c r="GI161" s="86"/>
      <c r="GJ161" s="86"/>
      <c r="GK161" s="87"/>
      <c r="GL161" s="18"/>
      <c r="GM161" s="85"/>
      <c r="GN161" s="86"/>
      <c r="GO161" s="86"/>
      <c r="GP161" s="87"/>
      <c r="GQ161" s="85"/>
      <c r="GR161" s="86"/>
      <c r="GS161" s="86"/>
      <c r="GT161" s="87"/>
      <c r="GU161" s="18"/>
      <c r="GV161" s="85"/>
      <c r="GW161" s="86"/>
      <c r="GX161" s="86"/>
      <c r="GY161" s="87"/>
      <c r="GZ161" s="85"/>
      <c r="HA161" s="86"/>
      <c r="HB161" s="86"/>
      <c r="HC161" s="87"/>
      <c r="HD161" s="18"/>
      <c r="HE161" s="85"/>
      <c r="HF161" s="86"/>
      <c r="HG161" s="86"/>
      <c r="HH161" s="87"/>
      <c r="HI161" s="85"/>
      <c r="HJ161" s="86"/>
      <c r="HK161" s="86"/>
      <c r="HL161" s="87"/>
      <c r="HM161" s="18"/>
      <c r="HN161" s="85"/>
      <c r="HO161" s="86"/>
      <c r="HP161" s="86"/>
      <c r="HQ161" s="87"/>
      <c r="HR161" s="85"/>
      <c r="HS161" s="86"/>
      <c r="HT161" s="86"/>
      <c r="HU161" s="87"/>
      <c r="HV161" s="18"/>
      <c r="HW161" s="85"/>
      <c r="HX161" s="86"/>
      <c r="HY161" s="86"/>
      <c r="HZ161" s="87"/>
      <c r="IA161" s="85"/>
      <c r="IB161" s="86"/>
      <c r="IC161" s="86"/>
      <c r="ID161" s="87"/>
      <c r="IE161" s="18"/>
      <c r="IF161" s="85"/>
      <c r="IG161" s="86"/>
      <c r="IH161" s="86"/>
      <c r="II161" s="87"/>
      <c r="IJ161" s="85"/>
      <c r="IK161" s="86"/>
      <c r="IL161" s="86"/>
      <c r="IM161" s="87"/>
      <c r="IN161" s="18"/>
      <c r="IO161" s="85"/>
      <c r="IP161" s="86"/>
      <c r="IQ161" s="86"/>
      <c r="IR161" s="87"/>
      <c r="IS161" s="85"/>
      <c r="IT161" s="86"/>
      <c r="IU161" s="86"/>
      <c r="IV161" s="87"/>
    </row>
    <row r="162" spans="1:256" ht="19.5" customHeight="1">
      <c r="A162" s="159" t="s">
        <v>54</v>
      </c>
      <c r="B162" s="160">
        <v>4</v>
      </c>
      <c r="C162" s="160">
        <v>1</v>
      </c>
      <c r="D162" s="161" t="s">
        <v>8</v>
      </c>
      <c r="E162" s="18"/>
      <c r="F162" s="159" t="s">
        <v>53</v>
      </c>
      <c r="G162" s="160">
        <v>4</v>
      </c>
      <c r="H162" s="160">
        <v>1</v>
      </c>
      <c r="I162" s="161" t="s">
        <v>5</v>
      </c>
      <c r="J162" s="85"/>
      <c r="K162" s="86"/>
      <c r="L162" s="86"/>
      <c r="M162" s="87"/>
      <c r="N162" s="18"/>
      <c r="O162" s="85"/>
      <c r="P162" s="86"/>
      <c r="Q162" s="86"/>
      <c r="R162" s="87"/>
      <c r="S162" s="85"/>
      <c r="T162" s="86"/>
      <c r="U162" s="86"/>
      <c r="V162" s="87"/>
      <c r="W162" s="18"/>
      <c r="X162" s="85"/>
      <c r="Y162" s="86"/>
      <c r="Z162" s="86"/>
      <c r="AA162" s="87"/>
      <c r="AB162" s="85"/>
      <c r="AC162" s="86"/>
      <c r="AD162" s="86"/>
      <c r="AE162" s="87"/>
      <c r="AF162" s="18"/>
      <c r="AG162" s="85"/>
      <c r="AH162" s="86"/>
      <c r="AI162" s="86"/>
      <c r="AJ162" s="87"/>
      <c r="AK162" s="85"/>
      <c r="AL162" s="86"/>
      <c r="AM162" s="86"/>
      <c r="AN162" s="87"/>
      <c r="AO162" s="18"/>
      <c r="AP162" s="85"/>
      <c r="AQ162" s="86"/>
      <c r="AR162" s="86"/>
      <c r="AS162" s="87"/>
      <c r="AT162" s="85"/>
      <c r="AU162" s="86"/>
      <c r="AV162" s="86"/>
      <c r="AW162" s="87"/>
      <c r="AX162" s="18"/>
      <c r="AY162" s="85"/>
      <c r="AZ162" s="86"/>
      <c r="BA162" s="86"/>
      <c r="BB162" s="87"/>
      <c r="BC162" s="85"/>
      <c r="BD162" s="86"/>
      <c r="BE162" s="86"/>
      <c r="BF162" s="87"/>
      <c r="BG162" s="18"/>
      <c r="BH162" s="85"/>
      <c r="BI162" s="86"/>
      <c r="BJ162" s="86"/>
      <c r="BK162" s="87"/>
      <c r="BL162" s="85"/>
      <c r="BM162" s="86"/>
      <c r="BN162" s="86"/>
      <c r="BO162" s="87"/>
      <c r="BP162" s="18"/>
      <c r="BQ162" s="85"/>
      <c r="BR162" s="86"/>
      <c r="BS162" s="86"/>
      <c r="BT162" s="87"/>
      <c r="BU162" s="85"/>
      <c r="BV162" s="86"/>
      <c r="BW162" s="86"/>
      <c r="BX162" s="87"/>
      <c r="BY162" s="18"/>
      <c r="BZ162" s="85"/>
      <c r="CA162" s="86"/>
      <c r="CB162" s="86"/>
      <c r="CC162" s="87"/>
      <c r="CD162" s="85"/>
      <c r="CE162" s="86"/>
      <c r="CF162" s="86"/>
      <c r="CG162" s="87"/>
      <c r="CH162" s="18"/>
      <c r="CI162" s="85"/>
      <c r="CJ162" s="86"/>
      <c r="CK162" s="86"/>
      <c r="CL162" s="87"/>
      <c r="CM162" s="85"/>
      <c r="CN162" s="86"/>
      <c r="CO162" s="86"/>
      <c r="CP162" s="87"/>
      <c r="CQ162" s="18"/>
      <c r="CR162" s="85"/>
      <c r="CS162" s="86"/>
      <c r="CT162" s="86"/>
      <c r="CU162" s="87"/>
      <c r="CV162" s="85"/>
      <c r="CW162" s="86"/>
      <c r="CX162" s="86"/>
      <c r="CY162" s="87"/>
      <c r="CZ162" s="18"/>
      <c r="DA162" s="85"/>
      <c r="DB162" s="86"/>
      <c r="DC162" s="86"/>
      <c r="DD162" s="87"/>
      <c r="DE162" s="85"/>
      <c r="DF162" s="86"/>
      <c r="DG162" s="86"/>
      <c r="DH162" s="87"/>
      <c r="DI162" s="18"/>
      <c r="DJ162" s="85"/>
      <c r="DK162" s="86"/>
      <c r="DL162" s="86"/>
      <c r="DM162" s="87"/>
      <c r="DN162" s="85"/>
      <c r="DO162" s="86"/>
      <c r="DP162" s="86"/>
      <c r="DQ162" s="87"/>
      <c r="DR162" s="18"/>
      <c r="DS162" s="85"/>
      <c r="DT162" s="86"/>
      <c r="DU162" s="86"/>
      <c r="DV162" s="87"/>
      <c r="DW162" s="85"/>
      <c r="DX162" s="86"/>
      <c r="DY162" s="86"/>
      <c r="DZ162" s="87"/>
      <c r="EA162" s="18"/>
      <c r="EB162" s="85"/>
      <c r="EC162" s="86"/>
      <c r="ED162" s="86"/>
      <c r="EE162" s="87"/>
      <c r="EF162" s="85"/>
      <c r="EG162" s="86"/>
      <c r="EH162" s="86"/>
      <c r="EI162" s="87"/>
      <c r="EJ162" s="18"/>
      <c r="EK162" s="85"/>
      <c r="EL162" s="86"/>
      <c r="EM162" s="86"/>
      <c r="EN162" s="87"/>
      <c r="EO162" s="85"/>
      <c r="EP162" s="86"/>
      <c r="EQ162" s="86"/>
      <c r="ER162" s="87"/>
      <c r="ES162" s="18"/>
      <c r="ET162" s="85"/>
      <c r="EU162" s="86"/>
      <c r="EV162" s="86"/>
      <c r="EW162" s="87"/>
      <c r="EX162" s="85"/>
      <c r="EY162" s="86"/>
      <c r="EZ162" s="86"/>
      <c r="FA162" s="87"/>
      <c r="FB162" s="18"/>
      <c r="FC162" s="85"/>
      <c r="FD162" s="86"/>
      <c r="FE162" s="86"/>
      <c r="FF162" s="87"/>
      <c r="FG162" s="85"/>
      <c r="FH162" s="86"/>
      <c r="FI162" s="86"/>
      <c r="FJ162" s="87"/>
      <c r="FK162" s="18"/>
      <c r="FL162" s="85"/>
      <c r="FM162" s="86"/>
      <c r="FN162" s="86"/>
      <c r="FO162" s="87"/>
      <c r="FP162" s="85"/>
      <c r="FQ162" s="86"/>
      <c r="FR162" s="86"/>
      <c r="FS162" s="87"/>
      <c r="FT162" s="18"/>
      <c r="FU162" s="85"/>
      <c r="FV162" s="86"/>
      <c r="FW162" s="86"/>
      <c r="FX162" s="87"/>
      <c r="FY162" s="85"/>
      <c r="FZ162" s="86"/>
      <c r="GA162" s="86"/>
      <c r="GB162" s="87"/>
      <c r="GC162" s="18"/>
      <c r="GD162" s="85"/>
      <c r="GE162" s="86"/>
      <c r="GF162" s="86"/>
      <c r="GG162" s="87"/>
      <c r="GH162" s="85"/>
      <c r="GI162" s="86"/>
      <c r="GJ162" s="86"/>
      <c r="GK162" s="87"/>
      <c r="GL162" s="18"/>
      <c r="GM162" s="85"/>
      <c r="GN162" s="86"/>
      <c r="GO162" s="86"/>
      <c r="GP162" s="87"/>
      <c r="GQ162" s="85"/>
      <c r="GR162" s="86"/>
      <c r="GS162" s="86"/>
      <c r="GT162" s="87"/>
      <c r="GU162" s="18"/>
      <c r="GV162" s="85"/>
      <c r="GW162" s="86"/>
      <c r="GX162" s="86"/>
      <c r="GY162" s="87"/>
      <c r="GZ162" s="85"/>
      <c r="HA162" s="86"/>
      <c r="HB162" s="86"/>
      <c r="HC162" s="87"/>
      <c r="HD162" s="18"/>
      <c r="HE162" s="85"/>
      <c r="HF162" s="86"/>
      <c r="HG162" s="86"/>
      <c r="HH162" s="87"/>
      <c r="HI162" s="85"/>
      <c r="HJ162" s="86"/>
      <c r="HK162" s="86"/>
      <c r="HL162" s="87"/>
      <c r="HM162" s="18"/>
      <c r="HN162" s="85"/>
      <c r="HO162" s="86"/>
      <c r="HP162" s="86"/>
      <c r="HQ162" s="87"/>
      <c r="HR162" s="85"/>
      <c r="HS162" s="86"/>
      <c r="HT162" s="86"/>
      <c r="HU162" s="87"/>
      <c r="HV162" s="18"/>
      <c r="HW162" s="85"/>
      <c r="HX162" s="86"/>
      <c r="HY162" s="86"/>
      <c r="HZ162" s="87"/>
      <c r="IA162" s="85"/>
      <c r="IB162" s="86"/>
      <c r="IC162" s="86"/>
      <c r="ID162" s="87"/>
      <c r="IE162" s="18"/>
      <c r="IF162" s="85"/>
      <c r="IG162" s="86"/>
      <c r="IH162" s="86"/>
      <c r="II162" s="87"/>
      <c r="IJ162" s="85"/>
      <c r="IK162" s="86"/>
      <c r="IL162" s="86"/>
      <c r="IM162" s="87"/>
      <c r="IN162" s="18"/>
      <c r="IO162" s="85"/>
      <c r="IP162" s="86"/>
      <c r="IQ162" s="86"/>
      <c r="IR162" s="87"/>
      <c r="IS162" s="85"/>
      <c r="IT162" s="86"/>
      <c r="IU162" s="86"/>
      <c r="IV162" s="87"/>
    </row>
    <row r="163" spans="1:256" ht="19.5" customHeight="1">
      <c r="A163" s="159" t="s">
        <v>3</v>
      </c>
      <c r="B163" s="160">
        <v>2</v>
      </c>
      <c r="C163" s="160">
        <v>3</v>
      </c>
      <c r="D163" s="161" t="s">
        <v>1</v>
      </c>
      <c r="E163" s="18"/>
      <c r="F163" s="159" t="s">
        <v>1</v>
      </c>
      <c r="G163" s="160">
        <v>3</v>
      </c>
      <c r="H163" s="160">
        <v>2</v>
      </c>
      <c r="I163" s="161" t="s">
        <v>10</v>
      </c>
      <c r="J163" s="85"/>
      <c r="K163" s="86"/>
      <c r="L163" s="86"/>
      <c r="M163" s="87"/>
      <c r="N163" s="18"/>
      <c r="O163" s="85"/>
      <c r="P163" s="86"/>
      <c r="Q163" s="86"/>
      <c r="R163" s="87"/>
      <c r="S163" s="85"/>
      <c r="T163" s="86"/>
      <c r="U163" s="86"/>
      <c r="V163" s="87"/>
      <c r="W163" s="18"/>
      <c r="X163" s="85"/>
      <c r="Y163" s="86"/>
      <c r="Z163" s="86"/>
      <c r="AA163" s="87"/>
      <c r="AB163" s="85"/>
      <c r="AC163" s="86"/>
      <c r="AD163" s="86"/>
      <c r="AE163" s="87"/>
      <c r="AF163" s="18"/>
      <c r="AG163" s="85"/>
      <c r="AH163" s="86"/>
      <c r="AI163" s="86"/>
      <c r="AJ163" s="87"/>
      <c r="AK163" s="85"/>
      <c r="AL163" s="86"/>
      <c r="AM163" s="86"/>
      <c r="AN163" s="87"/>
      <c r="AO163" s="18"/>
      <c r="AP163" s="85"/>
      <c r="AQ163" s="86"/>
      <c r="AR163" s="86"/>
      <c r="AS163" s="87"/>
      <c r="AT163" s="85"/>
      <c r="AU163" s="86"/>
      <c r="AV163" s="86"/>
      <c r="AW163" s="87"/>
      <c r="AX163" s="18"/>
      <c r="AY163" s="85"/>
      <c r="AZ163" s="86"/>
      <c r="BA163" s="86"/>
      <c r="BB163" s="87"/>
      <c r="BC163" s="85"/>
      <c r="BD163" s="86"/>
      <c r="BE163" s="86"/>
      <c r="BF163" s="87"/>
      <c r="BG163" s="18"/>
      <c r="BH163" s="85"/>
      <c r="BI163" s="86"/>
      <c r="BJ163" s="86"/>
      <c r="BK163" s="87"/>
      <c r="BL163" s="85"/>
      <c r="BM163" s="86"/>
      <c r="BN163" s="86"/>
      <c r="BO163" s="87"/>
      <c r="BP163" s="18"/>
      <c r="BQ163" s="85"/>
      <c r="BR163" s="86"/>
      <c r="BS163" s="86"/>
      <c r="BT163" s="87"/>
      <c r="BU163" s="85"/>
      <c r="BV163" s="86"/>
      <c r="BW163" s="86"/>
      <c r="BX163" s="87"/>
      <c r="BY163" s="18"/>
      <c r="BZ163" s="85"/>
      <c r="CA163" s="86"/>
      <c r="CB163" s="86"/>
      <c r="CC163" s="87"/>
      <c r="CD163" s="85"/>
      <c r="CE163" s="86"/>
      <c r="CF163" s="86"/>
      <c r="CG163" s="87"/>
      <c r="CH163" s="18"/>
      <c r="CI163" s="85"/>
      <c r="CJ163" s="86"/>
      <c r="CK163" s="86"/>
      <c r="CL163" s="87"/>
      <c r="CM163" s="85"/>
      <c r="CN163" s="86"/>
      <c r="CO163" s="86"/>
      <c r="CP163" s="87"/>
      <c r="CQ163" s="18"/>
      <c r="CR163" s="85"/>
      <c r="CS163" s="86"/>
      <c r="CT163" s="86"/>
      <c r="CU163" s="87"/>
      <c r="CV163" s="85"/>
      <c r="CW163" s="86"/>
      <c r="CX163" s="86"/>
      <c r="CY163" s="87"/>
      <c r="CZ163" s="18"/>
      <c r="DA163" s="85"/>
      <c r="DB163" s="86"/>
      <c r="DC163" s="86"/>
      <c r="DD163" s="87"/>
      <c r="DE163" s="85"/>
      <c r="DF163" s="86"/>
      <c r="DG163" s="86"/>
      <c r="DH163" s="87"/>
      <c r="DI163" s="18"/>
      <c r="DJ163" s="85"/>
      <c r="DK163" s="86"/>
      <c r="DL163" s="86"/>
      <c r="DM163" s="87"/>
      <c r="DN163" s="85"/>
      <c r="DO163" s="86"/>
      <c r="DP163" s="86"/>
      <c r="DQ163" s="87"/>
      <c r="DR163" s="18"/>
      <c r="DS163" s="85"/>
      <c r="DT163" s="86"/>
      <c r="DU163" s="86"/>
      <c r="DV163" s="87"/>
      <c r="DW163" s="85"/>
      <c r="DX163" s="86"/>
      <c r="DY163" s="86"/>
      <c r="DZ163" s="87"/>
      <c r="EA163" s="18"/>
      <c r="EB163" s="85"/>
      <c r="EC163" s="86"/>
      <c r="ED163" s="86"/>
      <c r="EE163" s="87"/>
      <c r="EF163" s="85"/>
      <c r="EG163" s="86"/>
      <c r="EH163" s="86"/>
      <c r="EI163" s="87"/>
      <c r="EJ163" s="18"/>
      <c r="EK163" s="85"/>
      <c r="EL163" s="86"/>
      <c r="EM163" s="86"/>
      <c r="EN163" s="87"/>
      <c r="EO163" s="85"/>
      <c r="EP163" s="86"/>
      <c r="EQ163" s="86"/>
      <c r="ER163" s="87"/>
      <c r="ES163" s="18"/>
      <c r="ET163" s="85"/>
      <c r="EU163" s="86"/>
      <c r="EV163" s="86"/>
      <c r="EW163" s="87"/>
      <c r="EX163" s="85"/>
      <c r="EY163" s="86"/>
      <c r="EZ163" s="86"/>
      <c r="FA163" s="87"/>
      <c r="FB163" s="18"/>
      <c r="FC163" s="85"/>
      <c r="FD163" s="86"/>
      <c r="FE163" s="86"/>
      <c r="FF163" s="87"/>
      <c r="FG163" s="85"/>
      <c r="FH163" s="86"/>
      <c r="FI163" s="86"/>
      <c r="FJ163" s="87"/>
      <c r="FK163" s="18"/>
      <c r="FL163" s="85"/>
      <c r="FM163" s="86"/>
      <c r="FN163" s="86"/>
      <c r="FO163" s="87"/>
      <c r="FP163" s="85"/>
      <c r="FQ163" s="86"/>
      <c r="FR163" s="86"/>
      <c r="FS163" s="87"/>
      <c r="FT163" s="18"/>
      <c r="FU163" s="85"/>
      <c r="FV163" s="86"/>
      <c r="FW163" s="86"/>
      <c r="FX163" s="87"/>
      <c r="FY163" s="85"/>
      <c r="FZ163" s="86"/>
      <c r="GA163" s="86"/>
      <c r="GB163" s="87"/>
      <c r="GC163" s="18"/>
      <c r="GD163" s="85"/>
      <c r="GE163" s="86"/>
      <c r="GF163" s="86"/>
      <c r="GG163" s="87"/>
      <c r="GH163" s="85"/>
      <c r="GI163" s="86"/>
      <c r="GJ163" s="86"/>
      <c r="GK163" s="87"/>
      <c r="GL163" s="18"/>
      <c r="GM163" s="85"/>
      <c r="GN163" s="86"/>
      <c r="GO163" s="86"/>
      <c r="GP163" s="87"/>
      <c r="GQ163" s="85"/>
      <c r="GR163" s="86"/>
      <c r="GS163" s="86"/>
      <c r="GT163" s="87"/>
      <c r="GU163" s="18"/>
      <c r="GV163" s="85"/>
      <c r="GW163" s="86"/>
      <c r="GX163" s="86"/>
      <c r="GY163" s="87"/>
      <c r="GZ163" s="85"/>
      <c r="HA163" s="86"/>
      <c r="HB163" s="86"/>
      <c r="HC163" s="87"/>
      <c r="HD163" s="18"/>
      <c r="HE163" s="85"/>
      <c r="HF163" s="86"/>
      <c r="HG163" s="86"/>
      <c r="HH163" s="87"/>
      <c r="HI163" s="85"/>
      <c r="HJ163" s="86"/>
      <c r="HK163" s="86"/>
      <c r="HL163" s="87"/>
      <c r="HM163" s="18"/>
      <c r="HN163" s="85"/>
      <c r="HO163" s="86"/>
      <c r="HP163" s="86"/>
      <c r="HQ163" s="87"/>
      <c r="HR163" s="85"/>
      <c r="HS163" s="86"/>
      <c r="HT163" s="86"/>
      <c r="HU163" s="87"/>
      <c r="HV163" s="18"/>
      <c r="HW163" s="85"/>
      <c r="HX163" s="86"/>
      <c r="HY163" s="86"/>
      <c r="HZ163" s="87"/>
      <c r="IA163" s="85"/>
      <c r="IB163" s="86"/>
      <c r="IC163" s="86"/>
      <c r="ID163" s="87"/>
      <c r="IE163" s="18"/>
      <c r="IF163" s="85"/>
      <c r="IG163" s="86"/>
      <c r="IH163" s="86"/>
      <c r="II163" s="87"/>
      <c r="IJ163" s="85"/>
      <c r="IK163" s="86"/>
      <c r="IL163" s="86"/>
      <c r="IM163" s="87"/>
      <c r="IN163" s="18"/>
      <c r="IO163" s="85"/>
      <c r="IP163" s="86"/>
      <c r="IQ163" s="86"/>
      <c r="IR163" s="87"/>
      <c r="IS163" s="85"/>
      <c r="IT163" s="86"/>
      <c r="IU163" s="86"/>
      <c r="IV163" s="87"/>
    </row>
    <row r="164" spans="1:256" ht="19.5" customHeight="1">
      <c r="A164" s="159" t="s">
        <v>7</v>
      </c>
      <c r="B164" s="160">
        <v>1</v>
      </c>
      <c r="C164" s="160">
        <v>4</v>
      </c>
      <c r="D164" s="161" t="s">
        <v>43</v>
      </c>
      <c r="E164" s="18"/>
      <c r="F164" s="159" t="s">
        <v>7</v>
      </c>
      <c r="G164" s="160">
        <v>1</v>
      </c>
      <c r="H164" s="160">
        <v>4</v>
      </c>
      <c r="I164" s="161" t="s">
        <v>3</v>
      </c>
      <c r="J164" s="85"/>
      <c r="K164" s="86"/>
      <c r="L164" s="86"/>
      <c r="M164" s="87"/>
      <c r="N164" s="18"/>
      <c r="O164" s="85"/>
      <c r="P164" s="86"/>
      <c r="Q164" s="86"/>
      <c r="R164" s="87"/>
      <c r="S164" s="85"/>
      <c r="T164" s="86"/>
      <c r="U164" s="86"/>
      <c r="V164" s="87"/>
      <c r="W164" s="18"/>
      <c r="X164" s="85"/>
      <c r="Y164" s="86"/>
      <c r="Z164" s="86"/>
      <c r="AA164" s="87"/>
      <c r="AB164" s="85"/>
      <c r="AC164" s="86"/>
      <c r="AD164" s="86"/>
      <c r="AE164" s="87"/>
      <c r="AF164" s="18"/>
      <c r="AG164" s="85"/>
      <c r="AH164" s="86"/>
      <c r="AI164" s="86"/>
      <c r="AJ164" s="87"/>
      <c r="AK164" s="85"/>
      <c r="AL164" s="86"/>
      <c r="AM164" s="86"/>
      <c r="AN164" s="87"/>
      <c r="AO164" s="18"/>
      <c r="AP164" s="85"/>
      <c r="AQ164" s="86"/>
      <c r="AR164" s="86"/>
      <c r="AS164" s="87"/>
      <c r="AT164" s="85"/>
      <c r="AU164" s="86"/>
      <c r="AV164" s="86"/>
      <c r="AW164" s="87"/>
      <c r="AX164" s="18"/>
      <c r="AY164" s="85"/>
      <c r="AZ164" s="86"/>
      <c r="BA164" s="86"/>
      <c r="BB164" s="87"/>
      <c r="BC164" s="85"/>
      <c r="BD164" s="86"/>
      <c r="BE164" s="86"/>
      <c r="BF164" s="87"/>
      <c r="BG164" s="18"/>
      <c r="BH164" s="85"/>
      <c r="BI164" s="86"/>
      <c r="BJ164" s="86"/>
      <c r="BK164" s="87"/>
      <c r="BL164" s="85"/>
      <c r="BM164" s="86"/>
      <c r="BN164" s="86"/>
      <c r="BO164" s="87"/>
      <c r="BP164" s="18"/>
      <c r="BQ164" s="85"/>
      <c r="BR164" s="86"/>
      <c r="BS164" s="86"/>
      <c r="BT164" s="87"/>
      <c r="BU164" s="85"/>
      <c r="BV164" s="86"/>
      <c r="BW164" s="86"/>
      <c r="BX164" s="87"/>
      <c r="BY164" s="18"/>
      <c r="BZ164" s="85"/>
      <c r="CA164" s="86"/>
      <c r="CB164" s="86"/>
      <c r="CC164" s="87"/>
      <c r="CD164" s="85"/>
      <c r="CE164" s="86"/>
      <c r="CF164" s="86"/>
      <c r="CG164" s="87"/>
      <c r="CH164" s="18"/>
      <c r="CI164" s="85"/>
      <c r="CJ164" s="86"/>
      <c r="CK164" s="86"/>
      <c r="CL164" s="87"/>
      <c r="CM164" s="85"/>
      <c r="CN164" s="86"/>
      <c r="CO164" s="86"/>
      <c r="CP164" s="87"/>
      <c r="CQ164" s="18"/>
      <c r="CR164" s="85"/>
      <c r="CS164" s="86"/>
      <c r="CT164" s="86"/>
      <c r="CU164" s="87"/>
      <c r="CV164" s="85"/>
      <c r="CW164" s="86"/>
      <c r="CX164" s="86"/>
      <c r="CY164" s="87"/>
      <c r="CZ164" s="18"/>
      <c r="DA164" s="85"/>
      <c r="DB164" s="86"/>
      <c r="DC164" s="86"/>
      <c r="DD164" s="87"/>
      <c r="DE164" s="85"/>
      <c r="DF164" s="86"/>
      <c r="DG164" s="86"/>
      <c r="DH164" s="87"/>
      <c r="DI164" s="18"/>
      <c r="DJ164" s="85"/>
      <c r="DK164" s="86"/>
      <c r="DL164" s="86"/>
      <c r="DM164" s="87"/>
      <c r="DN164" s="85"/>
      <c r="DO164" s="86"/>
      <c r="DP164" s="86"/>
      <c r="DQ164" s="87"/>
      <c r="DR164" s="18"/>
      <c r="DS164" s="85"/>
      <c r="DT164" s="86"/>
      <c r="DU164" s="86"/>
      <c r="DV164" s="87"/>
      <c r="DW164" s="85"/>
      <c r="DX164" s="86"/>
      <c r="DY164" s="86"/>
      <c r="DZ164" s="87"/>
      <c r="EA164" s="18"/>
      <c r="EB164" s="85"/>
      <c r="EC164" s="86"/>
      <c r="ED164" s="86"/>
      <c r="EE164" s="87"/>
      <c r="EF164" s="85"/>
      <c r="EG164" s="86"/>
      <c r="EH164" s="86"/>
      <c r="EI164" s="87"/>
      <c r="EJ164" s="18"/>
      <c r="EK164" s="85"/>
      <c r="EL164" s="86"/>
      <c r="EM164" s="86"/>
      <c r="EN164" s="87"/>
      <c r="EO164" s="85"/>
      <c r="EP164" s="86"/>
      <c r="EQ164" s="86"/>
      <c r="ER164" s="87"/>
      <c r="ES164" s="18"/>
      <c r="ET164" s="85"/>
      <c r="EU164" s="86"/>
      <c r="EV164" s="86"/>
      <c r="EW164" s="87"/>
      <c r="EX164" s="85"/>
      <c r="EY164" s="86"/>
      <c r="EZ164" s="86"/>
      <c r="FA164" s="87"/>
      <c r="FB164" s="18"/>
      <c r="FC164" s="85"/>
      <c r="FD164" s="86"/>
      <c r="FE164" s="86"/>
      <c r="FF164" s="87"/>
      <c r="FG164" s="85"/>
      <c r="FH164" s="86"/>
      <c r="FI164" s="86"/>
      <c r="FJ164" s="87"/>
      <c r="FK164" s="18"/>
      <c r="FL164" s="85"/>
      <c r="FM164" s="86"/>
      <c r="FN164" s="86"/>
      <c r="FO164" s="87"/>
      <c r="FP164" s="85"/>
      <c r="FQ164" s="86"/>
      <c r="FR164" s="86"/>
      <c r="FS164" s="87"/>
      <c r="FT164" s="18"/>
      <c r="FU164" s="85"/>
      <c r="FV164" s="86"/>
      <c r="FW164" s="86"/>
      <c r="FX164" s="87"/>
      <c r="FY164" s="85"/>
      <c r="FZ164" s="86"/>
      <c r="GA164" s="86"/>
      <c r="GB164" s="87"/>
      <c r="GC164" s="18"/>
      <c r="GD164" s="85"/>
      <c r="GE164" s="86"/>
      <c r="GF164" s="86"/>
      <c r="GG164" s="87"/>
      <c r="GH164" s="85"/>
      <c r="GI164" s="86"/>
      <c r="GJ164" s="86"/>
      <c r="GK164" s="87"/>
      <c r="GL164" s="18"/>
      <c r="GM164" s="85"/>
      <c r="GN164" s="86"/>
      <c r="GO164" s="86"/>
      <c r="GP164" s="87"/>
      <c r="GQ164" s="85"/>
      <c r="GR164" s="86"/>
      <c r="GS164" s="86"/>
      <c r="GT164" s="87"/>
      <c r="GU164" s="18"/>
      <c r="GV164" s="85"/>
      <c r="GW164" s="86"/>
      <c r="GX164" s="86"/>
      <c r="GY164" s="87"/>
      <c r="GZ164" s="85"/>
      <c r="HA164" s="86"/>
      <c r="HB164" s="86"/>
      <c r="HC164" s="87"/>
      <c r="HD164" s="18"/>
      <c r="HE164" s="85"/>
      <c r="HF164" s="86"/>
      <c r="HG164" s="86"/>
      <c r="HH164" s="87"/>
      <c r="HI164" s="85"/>
      <c r="HJ164" s="86"/>
      <c r="HK164" s="86"/>
      <c r="HL164" s="87"/>
      <c r="HM164" s="18"/>
      <c r="HN164" s="85"/>
      <c r="HO164" s="86"/>
      <c r="HP164" s="86"/>
      <c r="HQ164" s="87"/>
      <c r="HR164" s="85"/>
      <c r="HS164" s="86"/>
      <c r="HT164" s="86"/>
      <c r="HU164" s="87"/>
      <c r="HV164" s="18"/>
      <c r="HW164" s="85"/>
      <c r="HX164" s="86"/>
      <c r="HY164" s="86"/>
      <c r="HZ164" s="87"/>
      <c r="IA164" s="85"/>
      <c r="IB164" s="86"/>
      <c r="IC164" s="86"/>
      <c r="ID164" s="87"/>
      <c r="IE164" s="18"/>
      <c r="IF164" s="85"/>
      <c r="IG164" s="86"/>
      <c r="IH164" s="86"/>
      <c r="II164" s="87"/>
      <c r="IJ164" s="85"/>
      <c r="IK164" s="86"/>
      <c r="IL164" s="86"/>
      <c r="IM164" s="87"/>
      <c r="IN164" s="18"/>
      <c r="IO164" s="85"/>
      <c r="IP164" s="86"/>
      <c r="IQ164" s="86"/>
      <c r="IR164" s="87"/>
      <c r="IS164" s="85"/>
      <c r="IT164" s="86"/>
      <c r="IU164" s="86"/>
      <c r="IV164" s="87"/>
    </row>
    <row r="165" spans="1:256" ht="19.5" customHeight="1">
      <c r="A165" s="159" t="s">
        <v>10</v>
      </c>
      <c r="B165" s="160">
        <v>1</v>
      </c>
      <c r="C165" s="160">
        <v>4</v>
      </c>
      <c r="D165" s="161" t="s">
        <v>53</v>
      </c>
      <c r="E165" s="18"/>
      <c r="F165" s="159" t="s">
        <v>9</v>
      </c>
      <c r="G165" s="160">
        <v>2</v>
      </c>
      <c r="H165" s="160">
        <v>3</v>
      </c>
      <c r="I165" s="161" t="s">
        <v>6</v>
      </c>
      <c r="J165" s="85"/>
      <c r="K165" s="86"/>
      <c r="L165" s="86"/>
      <c r="M165" s="87"/>
      <c r="N165" s="18"/>
      <c r="O165" s="85"/>
      <c r="P165" s="86"/>
      <c r="Q165" s="86"/>
      <c r="R165" s="87"/>
      <c r="S165" s="85"/>
      <c r="T165" s="86"/>
      <c r="U165" s="86"/>
      <c r="V165" s="87"/>
      <c r="W165" s="18"/>
      <c r="X165" s="85"/>
      <c r="Y165" s="86"/>
      <c r="Z165" s="86"/>
      <c r="AA165" s="87"/>
      <c r="AB165" s="85"/>
      <c r="AC165" s="86"/>
      <c r="AD165" s="86"/>
      <c r="AE165" s="87"/>
      <c r="AF165" s="18"/>
      <c r="AG165" s="85"/>
      <c r="AH165" s="86"/>
      <c r="AI165" s="86"/>
      <c r="AJ165" s="87"/>
      <c r="AK165" s="85"/>
      <c r="AL165" s="86"/>
      <c r="AM165" s="86"/>
      <c r="AN165" s="87"/>
      <c r="AO165" s="18"/>
      <c r="AP165" s="85"/>
      <c r="AQ165" s="86"/>
      <c r="AR165" s="86"/>
      <c r="AS165" s="87"/>
      <c r="AT165" s="85"/>
      <c r="AU165" s="86"/>
      <c r="AV165" s="86"/>
      <c r="AW165" s="87"/>
      <c r="AX165" s="18"/>
      <c r="AY165" s="85"/>
      <c r="AZ165" s="86"/>
      <c r="BA165" s="86"/>
      <c r="BB165" s="87"/>
      <c r="BC165" s="85"/>
      <c r="BD165" s="86"/>
      <c r="BE165" s="86"/>
      <c r="BF165" s="87"/>
      <c r="BG165" s="18"/>
      <c r="BH165" s="85"/>
      <c r="BI165" s="86"/>
      <c r="BJ165" s="86"/>
      <c r="BK165" s="87"/>
      <c r="BL165" s="85"/>
      <c r="BM165" s="86"/>
      <c r="BN165" s="86"/>
      <c r="BO165" s="87"/>
      <c r="BP165" s="18"/>
      <c r="BQ165" s="85"/>
      <c r="BR165" s="86"/>
      <c r="BS165" s="86"/>
      <c r="BT165" s="87"/>
      <c r="BU165" s="85"/>
      <c r="BV165" s="86"/>
      <c r="BW165" s="86"/>
      <c r="BX165" s="87"/>
      <c r="BY165" s="18"/>
      <c r="BZ165" s="85"/>
      <c r="CA165" s="86"/>
      <c r="CB165" s="86"/>
      <c r="CC165" s="87"/>
      <c r="CD165" s="85"/>
      <c r="CE165" s="86"/>
      <c r="CF165" s="86"/>
      <c r="CG165" s="87"/>
      <c r="CH165" s="18"/>
      <c r="CI165" s="85"/>
      <c r="CJ165" s="86"/>
      <c r="CK165" s="86"/>
      <c r="CL165" s="87"/>
      <c r="CM165" s="85"/>
      <c r="CN165" s="86"/>
      <c r="CO165" s="86"/>
      <c r="CP165" s="87"/>
      <c r="CQ165" s="18"/>
      <c r="CR165" s="85"/>
      <c r="CS165" s="86"/>
      <c r="CT165" s="86"/>
      <c r="CU165" s="87"/>
      <c r="CV165" s="85"/>
      <c r="CW165" s="86"/>
      <c r="CX165" s="86"/>
      <c r="CY165" s="87"/>
      <c r="CZ165" s="18"/>
      <c r="DA165" s="85"/>
      <c r="DB165" s="86"/>
      <c r="DC165" s="86"/>
      <c r="DD165" s="87"/>
      <c r="DE165" s="85"/>
      <c r="DF165" s="86"/>
      <c r="DG165" s="86"/>
      <c r="DH165" s="87"/>
      <c r="DI165" s="18"/>
      <c r="DJ165" s="85"/>
      <c r="DK165" s="86"/>
      <c r="DL165" s="86"/>
      <c r="DM165" s="87"/>
      <c r="DN165" s="85"/>
      <c r="DO165" s="86"/>
      <c r="DP165" s="86"/>
      <c r="DQ165" s="87"/>
      <c r="DR165" s="18"/>
      <c r="DS165" s="85"/>
      <c r="DT165" s="86"/>
      <c r="DU165" s="86"/>
      <c r="DV165" s="87"/>
      <c r="DW165" s="85"/>
      <c r="DX165" s="86"/>
      <c r="DY165" s="86"/>
      <c r="DZ165" s="87"/>
      <c r="EA165" s="18"/>
      <c r="EB165" s="85"/>
      <c r="EC165" s="86"/>
      <c r="ED165" s="86"/>
      <c r="EE165" s="87"/>
      <c r="EF165" s="85"/>
      <c r="EG165" s="86"/>
      <c r="EH165" s="86"/>
      <c r="EI165" s="87"/>
      <c r="EJ165" s="18"/>
      <c r="EK165" s="85"/>
      <c r="EL165" s="86"/>
      <c r="EM165" s="86"/>
      <c r="EN165" s="87"/>
      <c r="EO165" s="85"/>
      <c r="EP165" s="86"/>
      <c r="EQ165" s="86"/>
      <c r="ER165" s="87"/>
      <c r="ES165" s="18"/>
      <c r="ET165" s="85"/>
      <c r="EU165" s="86"/>
      <c r="EV165" s="86"/>
      <c r="EW165" s="87"/>
      <c r="EX165" s="85"/>
      <c r="EY165" s="86"/>
      <c r="EZ165" s="86"/>
      <c r="FA165" s="87"/>
      <c r="FB165" s="18"/>
      <c r="FC165" s="85"/>
      <c r="FD165" s="86"/>
      <c r="FE165" s="86"/>
      <c r="FF165" s="87"/>
      <c r="FG165" s="85"/>
      <c r="FH165" s="86"/>
      <c r="FI165" s="86"/>
      <c r="FJ165" s="87"/>
      <c r="FK165" s="18"/>
      <c r="FL165" s="85"/>
      <c r="FM165" s="86"/>
      <c r="FN165" s="86"/>
      <c r="FO165" s="87"/>
      <c r="FP165" s="85"/>
      <c r="FQ165" s="86"/>
      <c r="FR165" s="86"/>
      <c r="FS165" s="87"/>
      <c r="FT165" s="18"/>
      <c r="FU165" s="85"/>
      <c r="FV165" s="86"/>
      <c r="FW165" s="86"/>
      <c r="FX165" s="87"/>
      <c r="FY165" s="85"/>
      <c r="FZ165" s="86"/>
      <c r="GA165" s="86"/>
      <c r="GB165" s="87"/>
      <c r="GC165" s="18"/>
      <c r="GD165" s="85"/>
      <c r="GE165" s="86"/>
      <c r="GF165" s="86"/>
      <c r="GG165" s="87"/>
      <c r="GH165" s="85"/>
      <c r="GI165" s="86"/>
      <c r="GJ165" s="86"/>
      <c r="GK165" s="87"/>
      <c r="GL165" s="18"/>
      <c r="GM165" s="85"/>
      <c r="GN165" s="86"/>
      <c r="GO165" s="86"/>
      <c r="GP165" s="87"/>
      <c r="GQ165" s="85"/>
      <c r="GR165" s="86"/>
      <c r="GS165" s="86"/>
      <c r="GT165" s="87"/>
      <c r="GU165" s="18"/>
      <c r="GV165" s="85"/>
      <c r="GW165" s="86"/>
      <c r="GX165" s="86"/>
      <c r="GY165" s="87"/>
      <c r="GZ165" s="85"/>
      <c r="HA165" s="86"/>
      <c r="HB165" s="86"/>
      <c r="HC165" s="87"/>
      <c r="HD165" s="18"/>
      <c r="HE165" s="85"/>
      <c r="HF165" s="86"/>
      <c r="HG165" s="86"/>
      <c r="HH165" s="87"/>
      <c r="HI165" s="85"/>
      <c r="HJ165" s="86"/>
      <c r="HK165" s="86"/>
      <c r="HL165" s="87"/>
      <c r="HM165" s="18"/>
      <c r="HN165" s="85"/>
      <c r="HO165" s="86"/>
      <c r="HP165" s="86"/>
      <c r="HQ165" s="87"/>
      <c r="HR165" s="85"/>
      <c r="HS165" s="86"/>
      <c r="HT165" s="86"/>
      <c r="HU165" s="87"/>
      <c r="HV165" s="18"/>
      <c r="HW165" s="85"/>
      <c r="HX165" s="86"/>
      <c r="HY165" s="86"/>
      <c r="HZ165" s="87"/>
      <c r="IA165" s="85"/>
      <c r="IB165" s="86"/>
      <c r="IC165" s="86"/>
      <c r="ID165" s="87"/>
      <c r="IE165" s="18"/>
      <c r="IF165" s="85"/>
      <c r="IG165" s="86"/>
      <c r="IH165" s="86"/>
      <c r="II165" s="87"/>
      <c r="IJ165" s="85"/>
      <c r="IK165" s="86"/>
      <c r="IL165" s="86"/>
      <c r="IM165" s="87"/>
      <c r="IN165" s="18"/>
      <c r="IO165" s="85"/>
      <c r="IP165" s="86"/>
      <c r="IQ165" s="86"/>
      <c r="IR165" s="87"/>
      <c r="IS165" s="85"/>
      <c r="IT165" s="86"/>
      <c r="IU165" s="86"/>
      <c r="IV165" s="87"/>
    </row>
    <row r="166" spans="1:256" ht="19.5" customHeight="1">
      <c r="A166" s="147" t="s">
        <v>11</v>
      </c>
      <c r="B166" s="291" t="s">
        <v>282</v>
      </c>
      <c r="C166" s="291"/>
      <c r="D166" s="291"/>
      <c r="E166" s="19"/>
      <c r="F166" s="147" t="s">
        <v>11</v>
      </c>
      <c r="G166" s="291" t="s">
        <v>289</v>
      </c>
      <c r="H166" s="291"/>
      <c r="I166" s="291"/>
      <c r="J166" s="19"/>
      <c r="K166" s="295"/>
      <c r="L166" s="295"/>
      <c r="M166" s="295"/>
      <c r="N166" s="19"/>
      <c r="O166" s="19"/>
      <c r="P166" s="295"/>
      <c r="Q166" s="295"/>
      <c r="R166" s="295"/>
      <c r="S166" s="19"/>
      <c r="T166" s="295"/>
      <c r="U166" s="295"/>
      <c r="V166" s="295"/>
      <c r="W166" s="19"/>
      <c r="X166" s="19"/>
      <c r="Y166" s="295"/>
      <c r="Z166" s="295"/>
      <c r="AA166" s="295"/>
      <c r="AB166" s="19"/>
      <c r="AC166" s="295"/>
      <c r="AD166" s="295"/>
      <c r="AE166" s="295"/>
      <c r="AF166" s="19"/>
      <c r="AG166" s="19"/>
      <c r="AH166" s="295"/>
      <c r="AI166" s="295"/>
      <c r="AJ166" s="295"/>
      <c r="AK166" s="19"/>
      <c r="AL166" s="295"/>
      <c r="AM166" s="295"/>
      <c r="AN166" s="295"/>
      <c r="AO166" s="19"/>
      <c r="AP166" s="19"/>
      <c r="AQ166" s="295"/>
      <c r="AR166" s="295"/>
      <c r="AS166" s="295"/>
      <c r="AT166" s="19"/>
      <c r="AU166" s="295"/>
      <c r="AV166" s="295"/>
      <c r="AW166" s="295"/>
      <c r="AX166" s="19"/>
      <c r="AY166" s="19"/>
      <c r="AZ166" s="295"/>
      <c r="BA166" s="295"/>
      <c r="BB166" s="295"/>
      <c r="BC166" s="19"/>
      <c r="BD166" s="295"/>
      <c r="BE166" s="295"/>
      <c r="BF166" s="295"/>
      <c r="BG166" s="19"/>
      <c r="BH166" s="19"/>
      <c r="BI166" s="295"/>
      <c r="BJ166" s="295"/>
      <c r="BK166" s="295"/>
      <c r="BL166" s="19"/>
      <c r="BM166" s="295"/>
      <c r="BN166" s="295"/>
      <c r="BO166" s="295"/>
      <c r="BP166" s="19"/>
      <c r="BQ166" s="19"/>
      <c r="BR166" s="295"/>
      <c r="BS166" s="295"/>
      <c r="BT166" s="295"/>
      <c r="BU166" s="19"/>
      <c r="BV166" s="295"/>
      <c r="BW166" s="295"/>
      <c r="BX166" s="295"/>
      <c r="BY166" s="19"/>
      <c r="BZ166" s="19"/>
      <c r="CA166" s="295"/>
      <c r="CB166" s="295"/>
      <c r="CC166" s="295"/>
      <c r="CD166" s="19"/>
      <c r="CE166" s="295"/>
      <c r="CF166" s="295"/>
      <c r="CG166" s="295"/>
      <c r="CH166" s="19"/>
      <c r="CI166" s="19"/>
      <c r="CJ166" s="295"/>
      <c r="CK166" s="295"/>
      <c r="CL166" s="295"/>
      <c r="CM166" s="19"/>
      <c r="CN166" s="295"/>
      <c r="CO166" s="295"/>
      <c r="CP166" s="295"/>
      <c r="CQ166" s="19"/>
      <c r="CR166" s="19"/>
      <c r="CS166" s="295"/>
      <c r="CT166" s="295"/>
      <c r="CU166" s="295"/>
      <c r="CV166" s="19"/>
      <c r="CW166" s="295"/>
      <c r="CX166" s="295"/>
      <c r="CY166" s="295"/>
      <c r="CZ166" s="19"/>
      <c r="DA166" s="19"/>
      <c r="DB166" s="295"/>
      <c r="DC166" s="295"/>
      <c r="DD166" s="295"/>
      <c r="DE166" s="19"/>
      <c r="DF166" s="295"/>
      <c r="DG166" s="295"/>
      <c r="DH166" s="295"/>
      <c r="DI166" s="19"/>
      <c r="DJ166" s="19"/>
      <c r="DK166" s="295"/>
      <c r="DL166" s="295"/>
      <c r="DM166" s="295"/>
      <c r="DN166" s="19"/>
      <c r="DO166" s="295"/>
      <c r="DP166" s="295"/>
      <c r="DQ166" s="295"/>
      <c r="DR166" s="19"/>
      <c r="DS166" s="19"/>
      <c r="DT166" s="295"/>
      <c r="DU166" s="295"/>
      <c r="DV166" s="295"/>
      <c r="DW166" s="19"/>
      <c r="DX166" s="295"/>
      <c r="DY166" s="295"/>
      <c r="DZ166" s="295"/>
      <c r="EA166" s="19"/>
      <c r="EB166" s="19"/>
      <c r="EC166" s="295"/>
      <c r="ED166" s="295"/>
      <c r="EE166" s="295"/>
      <c r="EF166" s="19"/>
      <c r="EG166" s="295"/>
      <c r="EH166" s="295"/>
      <c r="EI166" s="295"/>
      <c r="EJ166" s="19"/>
      <c r="EK166" s="19"/>
      <c r="EL166" s="295"/>
      <c r="EM166" s="295"/>
      <c r="EN166" s="295"/>
      <c r="EO166" s="19"/>
      <c r="EP166" s="295"/>
      <c r="EQ166" s="295"/>
      <c r="ER166" s="295"/>
      <c r="ES166" s="19"/>
      <c r="ET166" s="19"/>
      <c r="EU166" s="295"/>
      <c r="EV166" s="295"/>
      <c r="EW166" s="295"/>
      <c r="EX166" s="19"/>
      <c r="EY166" s="295"/>
      <c r="EZ166" s="295"/>
      <c r="FA166" s="295"/>
      <c r="FB166" s="19"/>
      <c r="FC166" s="19"/>
      <c r="FD166" s="295"/>
      <c r="FE166" s="295"/>
      <c r="FF166" s="295"/>
      <c r="FG166" s="19"/>
      <c r="FH166" s="295"/>
      <c r="FI166" s="295"/>
      <c r="FJ166" s="295"/>
      <c r="FK166" s="19"/>
      <c r="FL166" s="19"/>
      <c r="FM166" s="295"/>
      <c r="FN166" s="295"/>
      <c r="FO166" s="295"/>
      <c r="FP166" s="19"/>
      <c r="FQ166" s="295"/>
      <c r="FR166" s="295"/>
      <c r="FS166" s="295"/>
      <c r="FT166" s="19"/>
      <c r="FU166" s="19"/>
      <c r="FV166" s="295"/>
      <c r="FW166" s="295"/>
      <c r="FX166" s="295"/>
      <c r="FY166" s="19"/>
      <c r="FZ166" s="295"/>
      <c r="GA166" s="295"/>
      <c r="GB166" s="295"/>
      <c r="GC166" s="19"/>
      <c r="GD166" s="19"/>
      <c r="GE166" s="295"/>
      <c r="GF166" s="295"/>
      <c r="GG166" s="295"/>
      <c r="GH166" s="19"/>
      <c r="GI166" s="295"/>
      <c r="GJ166" s="295"/>
      <c r="GK166" s="295"/>
      <c r="GL166" s="19"/>
      <c r="GM166" s="19"/>
      <c r="GN166" s="295"/>
      <c r="GO166" s="295"/>
      <c r="GP166" s="295"/>
      <c r="GQ166" s="19"/>
      <c r="GR166" s="295"/>
      <c r="GS166" s="295"/>
      <c r="GT166" s="295"/>
      <c r="GU166" s="19"/>
      <c r="GV166" s="19"/>
      <c r="GW166" s="295"/>
      <c r="GX166" s="295"/>
      <c r="GY166" s="295"/>
      <c r="GZ166" s="19"/>
      <c r="HA166" s="295"/>
      <c r="HB166" s="295"/>
      <c r="HC166" s="295"/>
      <c r="HD166" s="19"/>
      <c r="HE166" s="19"/>
      <c r="HF166" s="295"/>
      <c r="HG166" s="295"/>
      <c r="HH166" s="295"/>
      <c r="HI166" s="19"/>
      <c r="HJ166" s="295"/>
      <c r="HK166" s="295"/>
      <c r="HL166" s="295"/>
      <c r="HM166" s="19"/>
      <c r="HN166" s="19"/>
      <c r="HO166" s="295"/>
      <c r="HP166" s="295"/>
      <c r="HQ166" s="295"/>
      <c r="HR166" s="19"/>
      <c r="HS166" s="295"/>
      <c r="HT166" s="295"/>
      <c r="HU166" s="295"/>
      <c r="HV166" s="19"/>
      <c r="HW166" s="19"/>
      <c r="HX166" s="295"/>
      <c r="HY166" s="295"/>
      <c r="HZ166" s="295"/>
      <c r="IA166" s="19"/>
      <c r="IB166" s="295"/>
      <c r="IC166" s="295"/>
      <c r="ID166" s="295"/>
      <c r="IE166" s="19"/>
      <c r="IF166" s="19"/>
      <c r="IG166" s="295"/>
      <c r="IH166" s="295"/>
      <c r="II166" s="295"/>
      <c r="IJ166" s="19"/>
      <c r="IK166" s="295"/>
      <c r="IL166" s="295"/>
      <c r="IM166" s="295"/>
      <c r="IN166" s="19"/>
      <c r="IO166" s="19"/>
      <c r="IP166" s="295"/>
      <c r="IQ166" s="295"/>
      <c r="IR166" s="295"/>
      <c r="IS166" s="19"/>
      <c r="IT166" s="295"/>
      <c r="IU166" s="295"/>
      <c r="IV166" s="295"/>
    </row>
    <row r="167" ht="19.5" customHeight="1">
      <c r="A167" s="20"/>
    </row>
    <row r="168" ht="19.5" customHeight="1">
      <c r="A168" s="20"/>
    </row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 hidden="1">
      <c r="J191" s="88"/>
    </row>
    <row r="192" spans="10:27" ht="18" hidden="1">
      <c r="J192" s="23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36"/>
      <c r="AA192" s="23"/>
    </row>
    <row r="193" spans="10:25" ht="18" hidden="1">
      <c r="J193" s="90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</row>
    <row r="194" spans="10:25" ht="24.75" customHeight="1" hidden="1">
      <c r="J194" s="90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</row>
    <row r="195" spans="10:25" ht="24.75" customHeight="1" hidden="1">
      <c r="J195" s="90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</row>
    <row r="196" spans="10:25" ht="24.75" customHeight="1" hidden="1">
      <c r="J196" s="90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</row>
    <row r="197" spans="10:25" ht="24.75" customHeight="1" hidden="1">
      <c r="J197" s="90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</row>
    <row r="198" spans="10:25" ht="24.75" customHeight="1" hidden="1">
      <c r="J198" s="90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</row>
    <row r="199" spans="10:27" ht="24.75" customHeight="1" hidden="1">
      <c r="J199" s="90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27"/>
      <c r="AA199" s="27"/>
    </row>
    <row r="200" spans="10:27" ht="24.75" customHeight="1" hidden="1">
      <c r="J200" s="90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27"/>
      <c r="AA200" s="27"/>
    </row>
    <row r="201" spans="10:27" ht="24.75" customHeight="1" hidden="1">
      <c r="J201" s="90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27"/>
      <c r="AA201" s="27"/>
    </row>
    <row r="202" spans="1:34" s="27" customFormat="1" ht="24.75" customHeight="1" hidden="1">
      <c r="A202" s="26"/>
      <c r="B202" s="26"/>
      <c r="C202" s="26"/>
      <c r="D202" s="26"/>
      <c r="E202" s="26"/>
      <c r="J202" s="90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AH202" s="28"/>
    </row>
    <row r="203" spans="1:34" s="27" customFormat="1" ht="24.75" customHeight="1" hidden="1">
      <c r="A203" s="29"/>
      <c r="B203" s="30"/>
      <c r="C203" s="31"/>
      <c r="D203" s="31"/>
      <c r="E203" s="30"/>
      <c r="J203" s="90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AH203" s="28"/>
    </row>
    <row r="204" spans="1:34" s="27" customFormat="1" ht="24.75" customHeight="1" hidden="1">
      <c r="A204" s="29"/>
      <c r="B204" s="30"/>
      <c r="C204" s="31"/>
      <c r="D204" s="31"/>
      <c r="E204" s="30"/>
      <c r="J204" s="90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AH204" s="28"/>
    </row>
    <row r="205" spans="1:34" s="27" customFormat="1" ht="24.75" customHeight="1" hidden="1">
      <c r="A205" s="29"/>
      <c r="B205" s="30"/>
      <c r="C205" s="31"/>
      <c r="D205" s="31"/>
      <c r="E205" s="30"/>
      <c r="J205" s="90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AH205" s="28"/>
    </row>
    <row r="206" spans="1:34" s="27" customFormat="1" ht="24.75" customHeight="1" hidden="1">
      <c r="A206" s="29"/>
      <c r="B206" s="30"/>
      <c r="C206" s="31"/>
      <c r="D206" s="31"/>
      <c r="E206" s="30"/>
      <c r="J206" s="90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AH206" s="28"/>
    </row>
    <row r="207" spans="1:34" s="27" customFormat="1" ht="24.75" customHeight="1" hidden="1">
      <c r="A207" s="29"/>
      <c r="B207" s="30"/>
      <c r="C207" s="31"/>
      <c r="D207" s="31"/>
      <c r="E207" s="30"/>
      <c r="J207" s="90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AH207" s="28"/>
    </row>
    <row r="208" spans="1:34" s="27" customFormat="1" ht="24.75" customHeight="1" hidden="1">
      <c r="A208" s="29"/>
      <c r="B208" s="30"/>
      <c r="C208" s="31"/>
      <c r="D208" s="31"/>
      <c r="E208" s="30"/>
      <c r="J208" s="90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AH208" s="28"/>
    </row>
    <row r="209" spans="1:34" s="27" customFormat="1" ht="24.75" customHeight="1" hidden="1">
      <c r="A209" s="29"/>
      <c r="B209" s="30"/>
      <c r="C209" s="31"/>
      <c r="D209" s="31"/>
      <c r="E209" s="30"/>
      <c r="J209" s="90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AH209" s="28"/>
    </row>
    <row r="210" spans="1:34" s="27" customFormat="1" ht="24.75" customHeight="1" hidden="1">
      <c r="A210" s="29"/>
      <c r="B210" s="30"/>
      <c r="C210" s="31"/>
      <c r="D210" s="31"/>
      <c r="E210" s="30"/>
      <c r="J210" s="90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AH210" s="28"/>
    </row>
    <row r="211" spans="1:34" s="27" customFormat="1" ht="24.75" customHeight="1" hidden="1">
      <c r="A211" s="29"/>
      <c r="B211" s="30"/>
      <c r="C211" s="31"/>
      <c r="D211" s="31"/>
      <c r="E211" s="30"/>
      <c r="J211" s="90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AH211" s="28"/>
    </row>
    <row r="212" spans="1:34" s="27" customFormat="1" ht="24.75" customHeight="1" hidden="1">
      <c r="A212" s="29"/>
      <c r="B212" s="30"/>
      <c r="C212" s="31"/>
      <c r="D212" s="31"/>
      <c r="E212" s="30"/>
      <c r="J212" s="90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AH212" s="28"/>
    </row>
    <row r="213" spans="1:34" s="27" customFormat="1" ht="24.75" customHeight="1" hidden="1">
      <c r="A213" s="29"/>
      <c r="B213" s="30"/>
      <c r="C213" s="31"/>
      <c r="D213" s="31"/>
      <c r="E213" s="30"/>
      <c r="J213" s="90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8"/>
      <c r="AA213" s="8"/>
      <c r="AH213" s="28"/>
    </row>
    <row r="214" spans="1:34" s="27" customFormat="1" ht="24.75" customHeight="1" hidden="1">
      <c r="A214" s="29"/>
      <c r="B214" s="30"/>
      <c r="C214" s="31"/>
      <c r="D214" s="31"/>
      <c r="E214" s="30"/>
      <c r="J214" s="90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8"/>
      <c r="AA214" s="8"/>
      <c r="AH214" s="28"/>
    </row>
    <row r="215" spans="1:34" s="27" customFormat="1" ht="24.75" customHeight="1" hidden="1">
      <c r="A215" s="29"/>
      <c r="B215" s="30"/>
      <c r="C215" s="31"/>
      <c r="D215" s="31"/>
      <c r="E215" s="30"/>
      <c r="J215" s="90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8"/>
      <c r="AA215" s="8"/>
      <c r="AH215" s="28"/>
    </row>
    <row r="216" spans="10:25" ht="24.75" customHeight="1" hidden="1">
      <c r="J216" s="90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0:25" ht="24.75" customHeight="1" hidden="1">
      <c r="J217" s="90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</row>
    <row r="218" spans="10:25" ht="24.75" customHeight="1" hidden="1">
      <c r="J218" s="90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</row>
    <row r="219" spans="10:27" ht="24.75" customHeight="1" hidden="1">
      <c r="J219" s="32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32"/>
      <c r="AA219" s="32"/>
    </row>
    <row r="220" spans="10:27" ht="98.25" customHeight="1" hidden="1">
      <c r="J220" s="23"/>
      <c r="K220" s="92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23"/>
      <c r="AA220" s="23"/>
    </row>
    <row r="221" ht="68.25" customHeight="1" hidden="1"/>
    <row r="222" s="32" customFormat="1" ht="24.75" customHeight="1" hidden="1">
      <c r="AH222" s="35"/>
    </row>
    <row r="223" spans="29:35" s="23" customFormat="1" ht="18.75" customHeight="1" hidden="1">
      <c r="AC223" s="93"/>
      <c r="AE223" s="93"/>
      <c r="AG223" s="93"/>
      <c r="AH223" s="24"/>
      <c r="AI223" s="93"/>
    </row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spans="24:40" ht="19.5" customHeight="1" hidden="1">
      <c r="X236" s="8"/>
      <c r="Y236" s="8"/>
      <c r="AC236" s="15"/>
      <c r="AD236" s="15"/>
      <c r="AE236" s="37"/>
      <c r="AF236" s="37"/>
      <c r="AG236" s="37"/>
      <c r="AH236" s="37"/>
      <c r="AI236" s="37"/>
      <c r="AJ236" s="37"/>
      <c r="AK236" s="37"/>
      <c r="AL236" s="37"/>
      <c r="AM236" s="14"/>
      <c r="AN236" s="2"/>
    </row>
    <row r="237" spans="24:40" ht="19.5" customHeight="1" hidden="1">
      <c r="X237" s="8"/>
      <c r="Y237" s="8"/>
      <c r="AC237" s="15"/>
      <c r="AD237" s="15"/>
      <c r="AE237" s="11"/>
      <c r="AF237" s="11"/>
      <c r="AG237" s="11"/>
      <c r="AH237" s="11"/>
      <c r="AI237" s="11"/>
      <c r="AJ237" s="11"/>
      <c r="AK237" s="11"/>
      <c r="AL237" s="11"/>
      <c r="AM237" s="14"/>
      <c r="AN237" s="2"/>
    </row>
    <row r="238" spans="24:40" ht="19.5" customHeight="1" hidden="1">
      <c r="X238" s="8"/>
      <c r="Y238" s="8"/>
      <c r="AC238" s="15"/>
      <c r="AD238" s="15"/>
      <c r="AE238" s="11"/>
      <c r="AF238" s="11"/>
      <c r="AG238" s="11"/>
      <c r="AH238" s="11"/>
      <c r="AI238" s="11"/>
      <c r="AJ238" s="11"/>
      <c r="AK238" s="11"/>
      <c r="AL238" s="11"/>
      <c r="AM238" s="14"/>
      <c r="AN238" s="2"/>
    </row>
    <row r="239" spans="24:40" ht="19.5" customHeight="1" hidden="1">
      <c r="X239" s="8"/>
      <c r="Y239" s="8"/>
      <c r="AC239" s="15"/>
      <c r="AD239" s="15"/>
      <c r="AE239" s="11"/>
      <c r="AF239" s="11"/>
      <c r="AG239" s="11"/>
      <c r="AH239" s="11"/>
      <c r="AI239" s="11"/>
      <c r="AJ239" s="11"/>
      <c r="AK239" s="11"/>
      <c r="AL239" s="11"/>
      <c r="AM239" s="14"/>
      <c r="AN239" s="2"/>
    </row>
    <row r="240" spans="24:40" ht="19.5" customHeight="1" hidden="1">
      <c r="X240" s="8"/>
      <c r="Y240" s="8"/>
      <c r="AC240" s="15"/>
      <c r="AD240" s="15"/>
      <c r="AE240" s="11"/>
      <c r="AF240" s="11"/>
      <c r="AG240" s="11"/>
      <c r="AH240" s="11"/>
      <c r="AI240" s="11"/>
      <c r="AJ240" s="11"/>
      <c r="AK240" s="11"/>
      <c r="AL240" s="11"/>
      <c r="AM240" s="14"/>
      <c r="AN240" s="2"/>
    </row>
    <row r="241" spans="24:40" ht="19.5" customHeight="1" hidden="1">
      <c r="X241" s="8"/>
      <c r="Y241" s="8"/>
      <c r="AC241" s="15"/>
      <c r="AD241" s="15"/>
      <c r="AE241" s="11"/>
      <c r="AF241" s="11"/>
      <c r="AG241" s="11"/>
      <c r="AH241" s="11"/>
      <c r="AI241" s="11"/>
      <c r="AJ241" s="11"/>
      <c r="AK241" s="11"/>
      <c r="AL241" s="11"/>
      <c r="AM241" s="14"/>
      <c r="AN241" s="2"/>
    </row>
    <row r="242" spans="24:40" ht="19.5" customHeight="1" hidden="1">
      <c r="X242" s="8"/>
      <c r="Y242" s="8"/>
      <c r="AC242" s="15"/>
      <c r="AD242" s="15"/>
      <c r="AE242" s="11"/>
      <c r="AF242" s="11"/>
      <c r="AG242" s="11"/>
      <c r="AH242" s="11"/>
      <c r="AI242" s="11"/>
      <c r="AJ242" s="11"/>
      <c r="AK242" s="11"/>
      <c r="AL242" s="11"/>
      <c r="AM242" s="14"/>
      <c r="AN242" s="2"/>
    </row>
    <row r="243" spans="24:40" ht="19.5" customHeight="1" hidden="1">
      <c r="X243" s="8"/>
      <c r="Y243" s="8"/>
      <c r="AC243" s="15"/>
      <c r="AD243" s="15"/>
      <c r="AE243" s="11"/>
      <c r="AF243" s="11"/>
      <c r="AG243" s="11"/>
      <c r="AH243" s="11"/>
      <c r="AI243" s="11"/>
      <c r="AJ243" s="11"/>
      <c r="AK243" s="11"/>
      <c r="AL243" s="11"/>
      <c r="AM243" s="14"/>
      <c r="AN243" s="2"/>
    </row>
    <row r="244" spans="24:40" ht="19.5" customHeight="1" hidden="1">
      <c r="X244" s="8"/>
      <c r="Y244" s="8"/>
      <c r="AC244" s="15"/>
      <c r="AD244" s="15"/>
      <c r="AE244" s="11"/>
      <c r="AF244" s="11"/>
      <c r="AG244" s="11"/>
      <c r="AH244" s="11"/>
      <c r="AI244" s="11"/>
      <c r="AJ244" s="11"/>
      <c r="AK244" s="11"/>
      <c r="AL244" s="11"/>
      <c r="AM244" s="14"/>
      <c r="AN244" s="2"/>
    </row>
    <row r="245" spans="24:40" ht="19.5" customHeight="1" hidden="1">
      <c r="X245" s="8"/>
      <c r="Y245" s="8"/>
      <c r="AC245" s="15"/>
      <c r="AD245" s="15"/>
      <c r="AE245" s="11"/>
      <c r="AF245" s="11"/>
      <c r="AG245" s="11"/>
      <c r="AH245" s="11"/>
      <c r="AI245" s="11"/>
      <c r="AJ245" s="11"/>
      <c r="AK245" s="11"/>
      <c r="AL245" s="11"/>
      <c r="AM245" s="14"/>
      <c r="AN245" s="2"/>
    </row>
    <row r="246" spans="24:40" ht="19.5" customHeight="1" hidden="1">
      <c r="X246" s="8"/>
      <c r="Y246" s="8"/>
      <c r="AC246" s="15"/>
      <c r="AD246" s="15"/>
      <c r="AE246" s="11"/>
      <c r="AF246" s="11"/>
      <c r="AG246" s="11"/>
      <c r="AH246" s="11"/>
      <c r="AI246" s="11"/>
      <c r="AJ246" s="11"/>
      <c r="AK246" s="11"/>
      <c r="AL246" s="11"/>
      <c r="AM246" s="14"/>
      <c r="AN246" s="2"/>
    </row>
    <row r="247" spans="24:40" ht="19.5" customHeight="1" hidden="1">
      <c r="X247" s="8"/>
      <c r="Y247" s="8"/>
      <c r="AC247" s="15"/>
      <c r="AD247" s="15"/>
      <c r="AE247" s="11"/>
      <c r="AF247" s="11"/>
      <c r="AG247" s="11"/>
      <c r="AH247" s="11"/>
      <c r="AI247" s="11"/>
      <c r="AJ247" s="11"/>
      <c r="AK247" s="11"/>
      <c r="AL247" s="11"/>
      <c r="AM247" s="14"/>
      <c r="AN247" s="2"/>
    </row>
    <row r="248" spans="24:40" ht="19.5" customHeight="1" hidden="1">
      <c r="X248" s="8"/>
      <c r="Y248" s="8"/>
      <c r="AC248" s="15"/>
      <c r="AD248" s="15"/>
      <c r="AE248" s="11"/>
      <c r="AF248" s="11"/>
      <c r="AG248" s="11"/>
      <c r="AH248" s="11"/>
      <c r="AI248" s="11"/>
      <c r="AJ248" s="11"/>
      <c r="AK248" s="11"/>
      <c r="AL248" s="11"/>
      <c r="AM248" s="14"/>
      <c r="AN248" s="2"/>
    </row>
    <row r="249" spans="24:40" ht="19.5" customHeight="1" hidden="1">
      <c r="X249" s="8"/>
      <c r="Y249" s="8"/>
      <c r="AC249" s="15"/>
      <c r="AD249" s="15"/>
      <c r="AE249" s="11"/>
      <c r="AF249" s="11"/>
      <c r="AG249" s="11"/>
      <c r="AH249" s="11"/>
      <c r="AI249" s="11"/>
      <c r="AJ249" s="11"/>
      <c r="AK249" s="11"/>
      <c r="AL249" s="11"/>
      <c r="AM249" s="14"/>
      <c r="AN249" s="2"/>
    </row>
    <row r="250" spans="29:35" ht="19.5" customHeight="1" hidden="1">
      <c r="AC250" s="83"/>
      <c r="AE250" s="83"/>
      <c r="AG250" s="83"/>
      <c r="AI250" s="83"/>
    </row>
    <row r="251" ht="19.5" customHeight="1"/>
    <row r="252" ht="19.5" customHeight="1"/>
  </sheetData>
  <mergeCells count="495">
    <mergeCell ref="A155:D155"/>
    <mergeCell ref="F119:I119"/>
    <mergeCell ref="IG166:II166"/>
    <mergeCell ref="IK166:IM166"/>
    <mergeCell ref="GE166:GG166"/>
    <mergeCell ref="GI166:GK166"/>
    <mergeCell ref="GN166:GP166"/>
    <mergeCell ref="GR166:GT166"/>
    <mergeCell ref="FM166:FO166"/>
    <mergeCell ref="FQ166:FS166"/>
    <mergeCell ref="GW166:GY166"/>
    <mergeCell ref="HA166:HC166"/>
    <mergeCell ref="HF166:HH166"/>
    <mergeCell ref="HJ166:HL166"/>
    <mergeCell ref="IT166:IV166"/>
    <mergeCell ref="HO166:HQ166"/>
    <mergeCell ref="HS166:HU166"/>
    <mergeCell ref="HX166:HZ166"/>
    <mergeCell ref="IB166:ID166"/>
    <mergeCell ref="IP166:IR166"/>
    <mergeCell ref="FV166:FX166"/>
    <mergeCell ref="FZ166:GB166"/>
    <mergeCell ref="EU166:EW166"/>
    <mergeCell ref="EY166:FA166"/>
    <mergeCell ref="FD166:FF166"/>
    <mergeCell ref="FH166:FJ166"/>
    <mergeCell ref="EC166:EE166"/>
    <mergeCell ref="EG166:EI166"/>
    <mergeCell ref="EL166:EN166"/>
    <mergeCell ref="EP166:ER166"/>
    <mergeCell ref="DK166:DM166"/>
    <mergeCell ref="DO166:DQ166"/>
    <mergeCell ref="DT166:DV166"/>
    <mergeCell ref="DX166:DZ166"/>
    <mergeCell ref="CS166:CU166"/>
    <mergeCell ref="CW166:CY166"/>
    <mergeCell ref="DB166:DD166"/>
    <mergeCell ref="DF166:DH166"/>
    <mergeCell ref="CA166:CC166"/>
    <mergeCell ref="CE166:CG166"/>
    <mergeCell ref="CJ166:CL166"/>
    <mergeCell ref="CN166:CP166"/>
    <mergeCell ref="BI166:BK166"/>
    <mergeCell ref="BM166:BO166"/>
    <mergeCell ref="BR166:BT166"/>
    <mergeCell ref="BV166:BX166"/>
    <mergeCell ref="AQ166:AS166"/>
    <mergeCell ref="AU166:AW166"/>
    <mergeCell ref="AZ166:BB166"/>
    <mergeCell ref="BD166:BF166"/>
    <mergeCell ref="IJ158:IM158"/>
    <mergeCell ref="IO158:IR158"/>
    <mergeCell ref="IS158:IV158"/>
    <mergeCell ref="K166:M166"/>
    <mergeCell ref="P166:R166"/>
    <mergeCell ref="T166:V166"/>
    <mergeCell ref="Y166:AA166"/>
    <mergeCell ref="AC166:AE166"/>
    <mergeCell ref="AH166:AJ166"/>
    <mergeCell ref="AL166:AN166"/>
    <mergeCell ref="HR158:HU158"/>
    <mergeCell ref="HW158:HZ158"/>
    <mergeCell ref="IA158:ID158"/>
    <mergeCell ref="IF158:II158"/>
    <mergeCell ref="GZ158:HC158"/>
    <mergeCell ref="HE158:HH158"/>
    <mergeCell ref="HI158:HL158"/>
    <mergeCell ref="HN158:HQ158"/>
    <mergeCell ref="GH158:GK158"/>
    <mergeCell ref="GM158:GP158"/>
    <mergeCell ref="GQ158:GT158"/>
    <mergeCell ref="GV158:GY158"/>
    <mergeCell ref="FP158:FS158"/>
    <mergeCell ref="FU158:FX158"/>
    <mergeCell ref="FY158:GB158"/>
    <mergeCell ref="GD158:GG158"/>
    <mergeCell ref="EX158:FA158"/>
    <mergeCell ref="FC158:FF158"/>
    <mergeCell ref="FG158:FJ158"/>
    <mergeCell ref="FL158:FO158"/>
    <mergeCell ref="EF158:EI158"/>
    <mergeCell ref="EK158:EN158"/>
    <mergeCell ref="EO158:ER158"/>
    <mergeCell ref="ET158:EW158"/>
    <mergeCell ref="DN158:DQ158"/>
    <mergeCell ref="DS158:DV158"/>
    <mergeCell ref="DW158:DZ158"/>
    <mergeCell ref="EB158:EE158"/>
    <mergeCell ref="CV158:CY158"/>
    <mergeCell ref="DA158:DD158"/>
    <mergeCell ref="DE158:DH158"/>
    <mergeCell ref="DJ158:DM158"/>
    <mergeCell ref="CD158:CG158"/>
    <mergeCell ref="CI158:CL158"/>
    <mergeCell ref="CM158:CP158"/>
    <mergeCell ref="CR158:CU158"/>
    <mergeCell ref="BL158:BO158"/>
    <mergeCell ref="BQ158:BT158"/>
    <mergeCell ref="BU158:BX158"/>
    <mergeCell ref="BZ158:CC158"/>
    <mergeCell ref="AT158:AW158"/>
    <mergeCell ref="AY158:BB158"/>
    <mergeCell ref="BC158:BF158"/>
    <mergeCell ref="BH158:BK158"/>
    <mergeCell ref="AB158:AE158"/>
    <mergeCell ref="AG158:AJ158"/>
    <mergeCell ref="AK158:AN158"/>
    <mergeCell ref="AP158:AS158"/>
    <mergeCell ref="J158:M158"/>
    <mergeCell ref="O158:R158"/>
    <mergeCell ref="S158:V158"/>
    <mergeCell ref="X158:AA158"/>
    <mergeCell ref="IG154:II154"/>
    <mergeCell ref="IK154:IM154"/>
    <mergeCell ref="IP154:IR154"/>
    <mergeCell ref="IT154:IV154"/>
    <mergeCell ref="HO154:HQ154"/>
    <mergeCell ref="HS154:HU154"/>
    <mergeCell ref="HX154:HZ154"/>
    <mergeCell ref="IB154:ID154"/>
    <mergeCell ref="GW154:GY154"/>
    <mergeCell ref="HA154:HC154"/>
    <mergeCell ref="HF154:HH154"/>
    <mergeCell ref="HJ154:HL154"/>
    <mergeCell ref="GE154:GG154"/>
    <mergeCell ref="GI154:GK154"/>
    <mergeCell ref="GN154:GP154"/>
    <mergeCell ref="GR154:GT154"/>
    <mergeCell ref="FM154:FO154"/>
    <mergeCell ref="FQ154:FS154"/>
    <mergeCell ref="FV154:FX154"/>
    <mergeCell ref="FZ154:GB154"/>
    <mergeCell ref="EU154:EW154"/>
    <mergeCell ref="EY154:FA154"/>
    <mergeCell ref="FD154:FF154"/>
    <mergeCell ref="FH154:FJ154"/>
    <mergeCell ref="EC154:EE154"/>
    <mergeCell ref="EG154:EI154"/>
    <mergeCell ref="EL154:EN154"/>
    <mergeCell ref="EP154:ER154"/>
    <mergeCell ref="DK154:DM154"/>
    <mergeCell ref="DO154:DQ154"/>
    <mergeCell ref="DT154:DV154"/>
    <mergeCell ref="DX154:DZ154"/>
    <mergeCell ref="CS154:CU154"/>
    <mergeCell ref="CW154:CY154"/>
    <mergeCell ref="DB154:DD154"/>
    <mergeCell ref="DF154:DH154"/>
    <mergeCell ref="CA154:CC154"/>
    <mergeCell ref="CE154:CG154"/>
    <mergeCell ref="CJ154:CL154"/>
    <mergeCell ref="CN154:CP154"/>
    <mergeCell ref="BI154:BK154"/>
    <mergeCell ref="BM154:BO154"/>
    <mergeCell ref="BR154:BT154"/>
    <mergeCell ref="BV154:BX154"/>
    <mergeCell ref="AQ154:AS154"/>
    <mergeCell ref="AU154:AW154"/>
    <mergeCell ref="AZ154:BB154"/>
    <mergeCell ref="BD154:BF154"/>
    <mergeCell ref="IJ146:IM146"/>
    <mergeCell ref="IO146:IR146"/>
    <mergeCell ref="IS146:IV146"/>
    <mergeCell ref="K154:M154"/>
    <mergeCell ref="P154:R154"/>
    <mergeCell ref="T154:V154"/>
    <mergeCell ref="Y154:AA154"/>
    <mergeCell ref="AC154:AE154"/>
    <mergeCell ref="AH154:AJ154"/>
    <mergeCell ref="AL154:AN154"/>
    <mergeCell ref="HR146:HU146"/>
    <mergeCell ref="HW146:HZ146"/>
    <mergeCell ref="IA146:ID146"/>
    <mergeCell ref="IF146:II146"/>
    <mergeCell ref="GZ146:HC146"/>
    <mergeCell ref="HE146:HH146"/>
    <mergeCell ref="HI146:HL146"/>
    <mergeCell ref="HN146:HQ146"/>
    <mergeCell ref="GH146:GK146"/>
    <mergeCell ref="GM146:GP146"/>
    <mergeCell ref="GQ146:GT146"/>
    <mergeCell ref="GV146:GY146"/>
    <mergeCell ref="FP146:FS146"/>
    <mergeCell ref="FU146:FX146"/>
    <mergeCell ref="FY146:GB146"/>
    <mergeCell ref="GD146:GG146"/>
    <mergeCell ref="EX146:FA146"/>
    <mergeCell ref="FC146:FF146"/>
    <mergeCell ref="FG146:FJ146"/>
    <mergeCell ref="FL146:FO146"/>
    <mergeCell ref="EF146:EI146"/>
    <mergeCell ref="EK146:EN146"/>
    <mergeCell ref="EO146:ER146"/>
    <mergeCell ref="ET146:EW146"/>
    <mergeCell ref="DN146:DQ146"/>
    <mergeCell ref="DS146:DV146"/>
    <mergeCell ref="DW146:DZ146"/>
    <mergeCell ref="EB146:EE146"/>
    <mergeCell ref="CV146:CY146"/>
    <mergeCell ref="DA146:DD146"/>
    <mergeCell ref="DE146:DH146"/>
    <mergeCell ref="DJ146:DM146"/>
    <mergeCell ref="CD146:CG146"/>
    <mergeCell ref="CI146:CL146"/>
    <mergeCell ref="CM146:CP146"/>
    <mergeCell ref="CR146:CU146"/>
    <mergeCell ref="BL146:BO146"/>
    <mergeCell ref="BQ146:BT146"/>
    <mergeCell ref="BU146:BX146"/>
    <mergeCell ref="BZ146:CC146"/>
    <mergeCell ref="AT146:AW146"/>
    <mergeCell ref="AY146:BB146"/>
    <mergeCell ref="BC146:BF146"/>
    <mergeCell ref="BH146:BK146"/>
    <mergeCell ref="AB146:AE146"/>
    <mergeCell ref="AG146:AJ146"/>
    <mergeCell ref="AK146:AN146"/>
    <mergeCell ref="AP146:AS146"/>
    <mergeCell ref="J146:M146"/>
    <mergeCell ref="O146:R146"/>
    <mergeCell ref="S146:V146"/>
    <mergeCell ref="X146:AA146"/>
    <mergeCell ref="IG118:II118"/>
    <mergeCell ref="IK118:IM118"/>
    <mergeCell ref="IP118:IR118"/>
    <mergeCell ref="IT118:IV118"/>
    <mergeCell ref="HO118:HQ118"/>
    <mergeCell ref="HS118:HU118"/>
    <mergeCell ref="HX118:HZ118"/>
    <mergeCell ref="IB118:ID118"/>
    <mergeCell ref="GW118:GY118"/>
    <mergeCell ref="HA118:HC118"/>
    <mergeCell ref="HF118:HH118"/>
    <mergeCell ref="HJ118:HL118"/>
    <mergeCell ref="GE118:GG118"/>
    <mergeCell ref="GI118:GK118"/>
    <mergeCell ref="GN118:GP118"/>
    <mergeCell ref="GR118:GT118"/>
    <mergeCell ref="FM118:FO118"/>
    <mergeCell ref="FQ118:FS118"/>
    <mergeCell ref="FV118:FX118"/>
    <mergeCell ref="FZ118:GB118"/>
    <mergeCell ref="EU118:EW118"/>
    <mergeCell ref="EY118:FA118"/>
    <mergeCell ref="FD118:FF118"/>
    <mergeCell ref="FH118:FJ118"/>
    <mergeCell ref="EC118:EE118"/>
    <mergeCell ref="EG118:EI118"/>
    <mergeCell ref="EL118:EN118"/>
    <mergeCell ref="EP118:ER118"/>
    <mergeCell ref="DK118:DM118"/>
    <mergeCell ref="DO118:DQ118"/>
    <mergeCell ref="DT118:DV118"/>
    <mergeCell ref="DX118:DZ118"/>
    <mergeCell ref="CS118:CU118"/>
    <mergeCell ref="CW118:CY118"/>
    <mergeCell ref="DB118:DD118"/>
    <mergeCell ref="DF118:DH118"/>
    <mergeCell ref="CA118:CC118"/>
    <mergeCell ref="CE118:CG118"/>
    <mergeCell ref="CJ118:CL118"/>
    <mergeCell ref="CN118:CP118"/>
    <mergeCell ref="BI118:BK118"/>
    <mergeCell ref="BM118:BO118"/>
    <mergeCell ref="BR118:BT118"/>
    <mergeCell ref="BV118:BX118"/>
    <mergeCell ref="AQ118:AS118"/>
    <mergeCell ref="AU118:AW118"/>
    <mergeCell ref="AZ118:BB118"/>
    <mergeCell ref="BD118:BF118"/>
    <mergeCell ref="IJ110:IM110"/>
    <mergeCell ref="IO110:IR110"/>
    <mergeCell ref="IS110:IV110"/>
    <mergeCell ref="K118:M118"/>
    <mergeCell ref="P118:R118"/>
    <mergeCell ref="T118:V118"/>
    <mergeCell ref="Y118:AA118"/>
    <mergeCell ref="AC118:AE118"/>
    <mergeCell ref="AH118:AJ118"/>
    <mergeCell ref="AL118:AN118"/>
    <mergeCell ref="HR110:HU110"/>
    <mergeCell ref="HW110:HZ110"/>
    <mergeCell ref="IA110:ID110"/>
    <mergeCell ref="IF110:II110"/>
    <mergeCell ref="GZ110:HC110"/>
    <mergeCell ref="HE110:HH110"/>
    <mergeCell ref="HI110:HL110"/>
    <mergeCell ref="HN110:HQ110"/>
    <mergeCell ref="GH110:GK110"/>
    <mergeCell ref="GM110:GP110"/>
    <mergeCell ref="GQ110:GT110"/>
    <mergeCell ref="GV110:GY110"/>
    <mergeCell ref="FP110:FS110"/>
    <mergeCell ref="FU110:FX110"/>
    <mergeCell ref="FY110:GB110"/>
    <mergeCell ref="GD110:GG110"/>
    <mergeCell ref="EX110:FA110"/>
    <mergeCell ref="FC110:FF110"/>
    <mergeCell ref="FG110:FJ110"/>
    <mergeCell ref="FL110:FO110"/>
    <mergeCell ref="EF110:EI110"/>
    <mergeCell ref="EK110:EN110"/>
    <mergeCell ref="EO110:ER110"/>
    <mergeCell ref="ET110:EW110"/>
    <mergeCell ref="DN110:DQ110"/>
    <mergeCell ref="DS110:DV110"/>
    <mergeCell ref="DW110:DZ110"/>
    <mergeCell ref="EB110:EE110"/>
    <mergeCell ref="CV110:CY110"/>
    <mergeCell ref="DA110:DD110"/>
    <mergeCell ref="DE110:DH110"/>
    <mergeCell ref="DJ110:DM110"/>
    <mergeCell ref="CD110:CG110"/>
    <mergeCell ref="CI110:CL110"/>
    <mergeCell ref="CM110:CP110"/>
    <mergeCell ref="CR110:CU110"/>
    <mergeCell ref="BL110:BO110"/>
    <mergeCell ref="BQ110:BT110"/>
    <mergeCell ref="BU110:BX110"/>
    <mergeCell ref="BZ110:CC110"/>
    <mergeCell ref="AT110:AW110"/>
    <mergeCell ref="AY110:BB110"/>
    <mergeCell ref="BC110:BF110"/>
    <mergeCell ref="BH110:BK110"/>
    <mergeCell ref="AB110:AE110"/>
    <mergeCell ref="AG110:AJ110"/>
    <mergeCell ref="AK110:AN110"/>
    <mergeCell ref="AP110:AS110"/>
    <mergeCell ref="J110:M110"/>
    <mergeCell ref="O110:R110"/>
    <mergeCell ref="S110:V110"/>
    <mergeCell ref="X110:AA110"/>
    <mergeCell ref="IG106:II106"/>
    <mergeCell ref="IK106:IM106"/>
    <mergeCell ref="IP106:IR106"/>
    <mergeCell ref="IT106:IV106"/>
    <mergeCell ref="HO106:HQ106"/>
    <mergeCell ref="HS106:HU106"/>
    <mergeCell ref="HX106:HZ106"/>
    <mergeCell ref="IB106:ID106"/>
    <mergeCell ref="GW106:GY106"/>
    <mergeCell ref="HA106:HC106"/>
    <mergeCell ref="HF106:HH106"/>
    <mergeCell ref="HJ106:HL106"/>
    <mergeCell ref="GE106:GG106"/>
    <mergeCell ref="GI106:GK106"/>
    <mergeCell ref="GN106:GP106"/>
    <mergeCell ref="GR106:GT106"/>
    <mergeCell ref="FM106:FO106"/>
    <mergeCell ref="FQ106:FS106"/>
    <mergeCell ref="FV106:FX106"/>
    <mergeCell ref="FZ106:GB106"/>
    <mergeCell ref="EU106:EW106"/>
    <mergeCell ref="EY106:FA106"/>
    <mergeCell ref="FD106:FF106"/>
    <mergeCell ref="FH106:FJ106"/>
    <mergeCell ref="EC106:EE106"/>
    <mergeCell ref="EG106:EI106"/>
    <mergeCell ref="EL106:EN106"/>
    <mergeCell ref="EP106:ER106"/>
    <mergeCell ref="DK106:DM106"/>
    <mergeCell ref="DO106:DQ106"/>
    <mergeCell ref="DT106:DV106"/>
    <mergeCell ref="DX106:DZ106"/>
    <mergeCell ref="CS106:CU106"/>
    <mergeCell ref="CW106:CY106"/>
    <mergeCell ref="DB106:DD106"/>
    <mergeCell ref="DF106:DH106"/>
    <mergeCell ref="CA106:CC106"/>
    <mergeCell ref="CE106:CG106"/>
    <mergeCell ref="CJ106:CL106"/>
    <mergeCell ref="CN106:CP106"/>
    <mergeCell ref="BI106:BK106"/>
    <mergeCell ref="BM106:BO106"/>
    <mergeCell ref="BR106:BT106"/>
    <mergeCell ref="BV106:BX106"/>
    <mergeCell ref="AQ106:AS106"/>
    <mergeCell ref="AU106:AW106"/>
    <mergeCell ref="AZ106:BB106"/>
    <mergeCell ref="BD106:BF106"/>
    <mergeCell ref="IJ98:IM98"/>
    <mergeCell ref="IO98:IR98"/>
    <mergeCell ref="IS98:IV98"/>
    <mergeCell ref="K106:M106"/>
    <mergeCell ref="P106:R106"/>
    <mergeCell ref="T106:V106"/>
    <mergeCell ref="Y106:AA106"/>
    <mergeCell ref="AC106:AE106"/>
    <mergeCell ref="AH106:AJ106"/>
    <mergeCell ref="AL106:AN106"/>
    <mergeCell ref="HR98:HU98"/>
    <mergeCell ref="HW98:HZ98"/>
    <mergeCell ref="IA98:ID98"/>
    <mergeCell ref="IF98:II98"/>
    <mergeCell ref="GZ98:HC98"/>
    <mergeCell ref="HE98:HH98"/>
    <mergeCell ref="HI98:HL98"/>
    <mergeCell ref="HN98:HQ98"/>
    <mergeCell ref="GH98:GK98"/>
    <mergeCell ref="GM98:GP98"/>
    <mergeCell ref="GQ98:GT98"/>
    <mergeCell ref="GV98:GY98"/>
    <mergeCell ref="FP98:FS98"/>
    <mergeCell ref="FU98:FX98"/>
    <mergeCell ref="FY98:GB98"/>
    <mergeCell ref="GD98:GG98"/>
    <mergeCell ref="EX98:FA98"/>
    <mergeCell ref="FC98:FF98"/>
    <mergeCell ref="FG98:FJ98"/>
    <mergeCell ref="FL98:FO98"/>
    <mergeCell ref="EF98:EI98"/>
    <mergeCell ref="EK98:EN98"/>
    <mergeCell ref="EO98:ER98"/>
    <mergeCell ref="ET98:EW98"/>
    <mergeCell ref="DN98:DQ98"/>
    <mergeCell ref="DS98:DV98"/>
    <mergeCell ref="DW98:DZ98"/>
    <mergeCell ref="EB98:EE98"/>
    <mergeCell ref="CV98:CY98"/>
    <mergeCell ref="DA98:DD98"/>
    <mergeCell ref="DE98:DH98"/>
    <mergeCell ref="DJ98:DM98"/>
    <mergeCell ref="CD98:CG98"/>
    <mergeCell ref="CI98:CL98"/>
    <mergeCell ref="CM98:CP98"/>
    <mergeCell ref="CR98:CU98"/>
    <mergeCell ref="BL98:BO98"/>
    <mergeCell ref="BQ98:BT98"/>
    <mergeCell ref="BU98:BX98"/>
    <mergeCell ref="BZ98:CC98"/>
    <mergeCell ref="AT98:AW98"/>
    <mergeCell ref="AY98:BB98"/>
    <mergeCell ref="BC98:BF98"/>
    <mergeCell ref="BH98:BK98"/>
    <mergeCell ref="AB98:AE98"/>
    <mergeCell ref="AG98:AJ98"/>
    <mergeCell ref="AK98:AN98"/>
    <mergeCell ref="AP98:AS98"/>
    <mergeCell ref="J98:M98"/>
    <mergeCell ref="O98:R98"/>
    <mergeCell ref="S98:V98"/>
    <mergeCell ref="X98:AA98"/>
    <mergeCell ref="D10:I10"/>
    <mergeCell ref="A14:D14"/>
    <mergeCell ref="F14:I14"/>
    <mergeCell ref="B22:D22"/>
    <mergeCell ref="G22:I22"/>
    <mergeCell ref="A26:D26"/>
    <mergeCell ref="F26:I26"/>
    <mergeCell ref="B34:D34"/>
    <mergeCell ref="G34:I34"/>
    <mergeCell ref="A38:D38"/>
    <mergeCell ref="F38:I38"/>
    <mergeCell ref="B46:D46"/>
    <mergeCell ref="G46:I46"/>
    <mergeCell ref="A50:D50"/>
    <mergeCell ref="F50:I50"/>
    <mergeCell ref="B58:D58"/>
    <mergeCell ref="G58:I58"/>
    <mergeCell ref="A62:D62"/>
    <mergeCell ref="F62:I62"/>
    <mergeCell ref="B70:D70"/>
    <mergeCell ref="G70:I70"/>
    <mergeCell ref="A74:D74"/>
    <mergeCell ref="F74:I74"/>
    <mergeCell ref="B82:D82"/>
    <mergeCell ref="G82:I82"/>
    <mergeCell ref="A86:D86"/>
    <mergeCell ref="F86:I86"/>
    <mergeCell ref="B94:D94"/>
    <mergeCell ref="G94:I94"/>
    <mergeCell ref="A98:D98"/>
    <mergeCell ref="F98:I98"/>
    <mergeCell ref="B106:D106"/>
    <mergeCell ref="G106:I106"/>
    <mergeCell ref="A110:D110"/>
    <mergeCell ref="F110:I110"/>
    <mergeCell ref="B118:D118"/>
    <mergeCell ref="G118:I118"/>
    <mergeCell ref="A122:D122"/>
    <mergeCell ref="F122:I122"/>
    <mergeCell ref="B130:D130"/>
    <mergeCell ref="G130:I130"/>
    <mergeCell ref="A134:D134"/>
    <mergeCell ref="F134:I134"/>
    <mergeCell ref="B142:D142"/>
    <mergeCell ref="G142:I142"/>
    <mergeCell ref="A146:D146"/>
    <mergeCell ref="F146:I146"/>
    <mergeCell ref="B154:D154"/>
    <mergeCell ref="G154:I154"/>
    <mergeCell ref="A158:D158"/>
    <mergeCell ref="F158:I158"/>
    <mergeCell ref="B166:D166"/>
    <mergeCell ref="G166:I166"/>
  </mergeCells>
  <conditionalFormatting sqref="L193:Y218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hyperlinks>
    <hyperlink ref="D10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4"/>
  <rowBreaks count="4" manualBreakCount="4">
    <brk id="48" max="255" man="1"/>
    <brk id="94" max="255" man="1"/>
    <brk id="145" max="255" man="1"/>
    <brk id="190" max="37" man="1"/>
  </rowBreaks>
  <colBreaks count="2" manualBreakCount="2">
    <brk id="9" max="65535" man="1"/>
    <brk id="27" max="191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9"/>
  <sheetViews>
    <sheetView zoomScale="70" zoomScaleNormal="70" workbookViewId="0" topLeftCell="A1">
      <selection activeCell="S9" sqref="R9:S9"/>
    </sheetView>
  </sheetViews>
  <sheetFormatPr defaultColWidth="9.140625" defaultRowHeight="12.75" zeroHeight="1"/>
  <cols>
    <col min="1" max="1" width="13.00390625" style="39" customWidth="1"/>
    <col min="2" max="2" width="30.00390625" style="39" customWidth="1"/>
    <col min="3" max="3" width="15.421875" style="39" customWidth="1"/>
    <col min="4" max="5" width="6.7109375" style="39" customWidth="1"/>
    <col min="6" max="6" width="8.00390625" style="39" customWidth="1"/>
    <col min="7" max="31" width="6.7109375" style="39" customWidth="1"/>
    <col min="32" max="34" width="0" style="39" hidden="1" customWidth="1"/>
    <col min="35" max="35" width="15.421875" style="39" hidden="1" customWidth="1"/>
    <col min="36" max="16384" width="0" style="39" hidden="1" customWidth="1"/>
  </cols>
  <sheetData>
    <row r="1" spans="6:23" s="2" customFormat="1" ht="23.25">
      <c r="F1" s="3" t="s">
        <v>229</v>
      </c>
      <c r="K1" s="168" t="s">
        <v>187</v>
      </c>
      <c r="L1" s="168"/>
      <c r="M1" s="168"/>
      <c r="N1" s="168"/>
      <c r="O1" s="168"/>
      <c r="P1" s="170"/>
      <c r="Q1" s="170"/>
      <c r="R1" s="171"/>
      <c r="S1" s="171"/>
      <c r="T1" s="171"/>
      <c r="U1" s="171"/>
      <c r="V1" s="172"/>
      <c r="W1" s="172"/>
    </row>
    <row r="2" spans="2:4" s="2" customFormat="1" ht="24" thickBot="1">
      <c r="B2" s="38"/>
      <c r="C2" s="38"/>
      <c r="D2" s="3"/>
    </row>
    <row r="3" spans="2:31" s="52" customFormat="1" ht="160.5" customHeight="1" thickBot="1">
      <c r="B3" s="38" t="s">
        <v>12</v>
      </c>
      <c r="C3" s="38" t="s">
        <v>51</v>
      </c>
      <c r="D3" s="297" t="s">
        <v>56</v>
      </c>
      <c r="E3" s="298"/>
      <c r="F3" s="297" t="s">
        <v>2</v>
      </c>
      <c r="G3" s="298"/>
      <c r="H3" s="297" t="s">
        <v>43</v>
      </c>
      <c r="I3" s="298"/>
      <c r="J3" s="297" t="s">
        <v>44</v>
      </c>
      <c r="K3" s="298"/>
      <c r="L3" s="297" t="s">
        <v>6</v>
      </c>
      <c r="M3" s="298"/>
      <c r="N3" s="297" t="s">
        <v>52</v>
      </c>
      <c r="O3" s="298"/>
      <c r="P3" s="297" t="s">
        <v>57</v>
      </c>
      <c r="Q3" s="298"/>
      <c r="R3" s="297" t="s">
        <v>5</v>
      </c>
      <c r="S3" s="298"/>
      <c r="T3" s="297" t="s">
        <v>3</v>
      </c>
      <c r="U3" s="298"/>
      <c r="V3" s="297" t="s">
        <v>1</v>
      </c>
      <c r="W3" s="298"/>
      <c r="X3" s="297" t="s">
        <v>7</v>
      </c>
      <c r="Y3" s="298"/>
      <c r="Z3" s="297" t="s">
        <v>10</v>
      </c>
      <c r="AA3" s="298"/>
      <c r="AB3" s="297" t="s">
        <v>9</v>
      </c>
      <c r="AC3" s="298"/>
      <c r="AD3" s="297" t="s">
        <v>8</v>
      </c>
      <c r="AE3" s="298"/>
    </row>
    <row r="4" spans="2:31" s="2" customFormat="1" ht="34.5" customHeight="1">
      <c r="B4" s="38" t="s">
        <v>56</v>
      </c>
      <c r="C4" s="38">
        <f>SUM(D4+F4+H4+J4+L4+N4+P4+R4+T4+V4+X4+Z4+AB4+AD4)</f>
        <v>32</v>
      </c>
      <c r="D4" s="73"/>
      <c r="E4" s="74"/>
      <c r="F4" s="63">
        <v>0</v>
      </c>
      <c r="G4" s="64">
        <v>5</v>
      </c>
      <c r="H4" s="63">
        <v>2</v>
      </c>
      <c r="I4" s="64">
        <v>3</v>
      </c>
      <c r="J4" s="63">
        <v>3</v>
      </c>
      <c r="K4" s="64">
        <v>2</v>
      </c>
      <c r="L4" s="63">
        <v>3</v>
      </c>
      <c r="M4" s="64">
        <v>2</v>
      </c>
      <c r="N4" s="63">
        <v>0</v>
      </c>
      <c r="O4" s="64">
        <v>5</v>
      </c>
      <c r="P4" s="139">
        <v>3</v>
      </c>
      <c r="Q4" s="139">
        <v>2</v>
      </c>
      <c r="R4" s="63">
        <v>4</v>
      </c>
      <c r="S4" s="64">
        <v>1</v>
      </c>
      <c r="T4" s="63">
        <v>4</v>
      </c>
      <c r="U4" s="64">
        <v>1</v>
      </c>
      <c r="V4" s="63">
        <v>3</v>
      </c>
      <c r="W4" s="64">
        <v>2</v>
      </c>
      <c r="X4" s="63">
        <v>3</v>
      </c>
      <c r="Y4" s="64">
        <v>2</v>
      </c>
      <c r="Z4" s="63">
        <v>1</v>
      </c>
      <c r="AA4" s="64">
        <v>4</v>
      </c>
      <c r="AB4" s="63">
        <v>5</v>
      </c>
      <c r="AC4" s="64">
        <v>0</v>
      </c>
      <c r="AD4" s="63">
        <v>1</v>
      </c>
      <c r="AE4" s="64">
        <v>4</v>
      </c>
    </row>
    <row r="5" spans="2:31" s="2" customFormat="1" ht="34.5" customHeight="1">
      <c r="B5" s="38" t="s">
        <v>2</v>
      </c>
      <c r="C5" s="38">
        <f aca="true" t="shared" si="0" ref="C5:C17">SUM(D5+F5+H5+J5+L5+N5+P5+R5+T5+V5+X5+Z5+AB5+AD5)</f>
        <v>37</v>
      </c>
      <c r="D5" s="65">
        <v>4</v>
      </c>
      <c r="E5" s="66">
        <v>1</v>
      </c>
      <c r="F5" s="111"/>
      <c r="G5" s="112"/>
      <c r="H5" s="65">
        <v>1</v>
      </c>
      <c r="I5" s="66">
        <v>4</v>
      </c>
      <c r="J5" s="65">
        <v>4</v>
      </c>
      <c r="K5" s="66">
        <v>1</v>
      </c>
      <c r="L5" s="65">
        <v>4</v>
      </c>
      <c r="M5" s="66">
        <v>1</v>
      </c>
      <c r="N5" s="65">
        <v>3</v>
      </c>
      <c r="O5" s="66">
        <v>2</v>
      </c>
      <c r="P5" s="98">
        <v>0</v>
      </c>
      <c r="Q5" s="98">
        <v>5</v>
      </c>
      <c r="R5" s="65">
        <v>4</v>
      </c>
      <c r="S5" s="66">
        <v>1</v>
      </c>
      <c r="T5" s="65">
        <v>5</v>
      </c>
      <c r="U5" s="66">
        <v>0</v>
      </c>
      <c r="V5" s="65">
        <v>1</v>
      </c>
      <c r="W5" s="66">
        <v>4</v>
      </c>
      <c r="X5" s="65">
        <v>2</v>
      </c>
      <c r="Y5" s="66">
        <v>3</v>
      </c>
      <c r="Z5" s="65">
        <v>1</v>
      </c>
      <c r="AA5" s="66">
        <v>4</v>
      </c>
      <c r="AB5" s="65">
        <v>5</v>
      </c>
      <c r="AC5" s="66">
        <v>0</v>
      </c>
      <c r="AD5" s="65">
        <v>3</v>
      </c>
      <c r="AE5" s="66">
        <v>2</v>
      </c>
    </row>
    <row r="6" spans="2:31" s="2" customFormat="1" ht="34.5" customHeight="1">
      <c r="B6" s="38" t="s">
        <v>43</v>
      </c>
      <c r="C6" s="38">
        <f t="shared" si="0"/>
        <v>47</v>
      </c>
      <c r="D6" s="67">
        <v>4</v>
      </c>
      <c r="E6" s="68">
        <v>1</v>
      </c>
      <c r="F6" s="67">
        <v>3</v>
      </c>
      <c r="G6" s="68">
        <v>2</v>
      </c>
      <c r="H6" s="113"/>
      <c r="I6" s="114"/>
      <c r="J6" s="67">
        <v>5</v>
      </c>
      <c r="K6" s="68">
        <v>0</v>
      </c>
      <c r="L6" s="67">
        <v>3</v>
      </c>
      <c r="M6" s="68">
        <v>2</v>
      </c>
      <c r="N6" s="67">
        <v>1</v>
      </c>
      <c r="O6" s="68">
        <v>4</v>
      </c>
      <c r="P6" s="99">
        <v>3</v>
      </c>
      <c r="Q6" s="99">
        <v>2</v>
      </c>
      <c r="R6" s="67">
        <v>4</v>
      </c>
      <c r="S6" s="68">
        <v>1</v>
      </c>
      <c r="T6" s="67">
        <v>4</v>
      </c>
      <c r="U6" s="68">
        <v>1</v>
      </c>
      <c r="V6" s="67">
        <v>4</v>
      </c>
      <c r="W6" s="68">
        <v>1</v>
      </c>
      <c r="X6" s="67">
        <v>4</v>
      </c>
      <c r="Y6" s="68">
        <v>1</v>
      </c>
      <c r="Z6" s="67">
        <v>3</v>
      </c>
      <c r="AA6" s="68">
        <v>2</v>
      </c>
      <c r="AB6" s="67">
        <v>4</v>
      </c>
      <c r="AC6" s="68">
        <v>1</v>
      </c>
      <c r="AD6" s="67">
        <v>5</v>
      </c>
      <c r="AE6" s="68">
        <v>0</v>
      </c>
    </row>
    <row r="7" spans="2:31" s="2" customFormat="1" ht="34.5" customHeight="1">
      <c r="B7" s="38" t="s">
        <v>44</v>
      </c>
      <c r="C7" s="38">
        <f t="shared" si="0"/>
        <v>26</v>
      </c>
      <c r="D7" s="67">
        <v>3</v>
      </c>
      <c r="E7" s="68">
        <v>2</v>
      </c>
      <c r="F7" s="65">
        <v>0</v>
      </c>
      <c r="G7" s="66">
        <v>5</v>
      </c>
      <c r="H7" s="67">
        <v>1</v>
      </c>
      <c r="I7" s="68">
        <v>4</v>
      </c>
      <c r="J7" s="113"/>
      <c r="K7" s="114"/>
      <c r="L7" s="67">
        <v>1</v>
      </c>
      <c r="M7" s="68">
        <v>4</v>
      </c>
      <c r="N7" s="67">
        <v>3</v>
      </c>
      <c r="O7" s="68">
        <v>2</v>
      </c>
      <c r="P7" s="99">
        <v>1</v>
      </c>
      <c r="Q7" s="99">
        <v>4</v>
      </c>
      <c r="R7" s="67">
        <v>3</v>
      </c>
      <c r="S7" s="68">
        <v>2</v>
      </c>
      <c r="T7" s="67">
        <v>1</v>
      </c>
      <c r="U7" s="68">
        <v>4</v>
      </c>
      <c r="V7" s="67">
        <v>3</v>
      </c>
      <c r="W7" s="68">
        <v>2</v>
      </c>
      <c r="X7" s="67">
        <v>2</v>
      </c>
      <c r="Y7" s="68">
        <v>3</v>
      </c>
      <c r="Z7" s="67">
        <v>1</v>
      </c>
      <c r="AA7" s="68">
        <v>4</v>
      </c>
      <c r="AB7" s="67">
        <v>4</v>
      </c>
      <c r="AC7" s="68">
        <v>1</v>
      </c>
      <c r="AD7" s="67">
        <v>3</v>
      </c>
      <c r="AE7" s="68">
        <v>2</v>
      </c>
    </row>
    <row r="8" spans="2:31" s="2" customFormat="1" ht="34.5" customHeight="1">
      <c r="B8" s="38" t="s">
        <v>6</v>
      </c>
      <c r="C8" s="38">
        <f t="shared" si="0"/>
        <v>39</v>
      </c>
      <c r="D8" s="65">
        <v>3</v>
      </c>
      <c r="E8" s="66">
        <v>2</v>
      </c>
      <c r="F8" s="67">
        <v>4</v>
      </c>
      <c r="G8" s="68">
        <v>1</v>
      </c>
      <c r="H8" s="65">
        <v>3</v>
      </c>
      <c r="I8" s="66">
        <v>2</v>
      </c>
      <c r="J8" s="65">
        <v>3</v>
      </c>
      <c r="K8" s="66">
        <v>2</v>
      </c>
      <c r="L8" s="111"/>
      <c r="M8" s="112"/>
      <c r="N8" s="65">
        <v>1</v>
      </c>
      <c r="O8" s="66">
        <v>4</v>
      </c>
      <c r="P8" s="98">
        <v>5</v>
      </c>
      <c r="Q8" s="98">
        <v>0</v>
      </c>
      <c r="R8" s="65">
        <v>3</v>
      </c>
      <c r="S8" s="66">
        <v>2</v>
      </c>
      <c r="T8" s="65">
        <v>3</v>
      </c>
      <c r="U8" s="66">
        <v>2</v>
      </c>
      <c r="V8" s="65">
        <v>1</v>
      </c>
      <c r="W8" s="66">
        <v>4</v>
      </c>
      <c r="X8" s="65">
        <v>4</v>
      </c>
      <c r="Y8" s="66">
        <v>1</v>
      </c>
      <c r="Z8" s="65">
        <v>2</v>
      </c>
      <c r="AA8" s="66">
        <v>3</v>
      </c>
      <c r="AB8" s="65">
        <v>3</v>
      </c>
      <c r="AC8" s="66">
        <v>2</v>
      </c>
      <c r="AD8" s="67">
        <v>4</v>
      </c>
      <c r="AE8" s="68">
        <v>1</v>
      </c>
    </row>
    <row r="9" spans="2:31" s="2" customFormat="1" ht="34.5" customHeight="1">
      <c r="B9" s="38" t="s">
        <v>52</v>
      </c>
      <c r="C9" s="38">
        <f t="shared" si="0"/>
        <v>37</v>
      </c>
      <c r="D9" s="67">
        <v>4</v>
      </c>
      <c r="E9" s="68">
        <v>1</v>
      </c>
      <c r="F9" s="67">
        <v>3</v>
      </c>
      <c r="G9" s="68">
        <v>2</v>
      </c>
      <c r="H9" s="67">
        <v>4</v>
      </c>
      <c r="I9" s="68">
        <v>1</v>
      </c>
      <c r="J9" s="67">
        <v>3</v>
      </c>
      <c r="K9" s="68">
        <v>2</v>
      </c>
      <c r="L9" s="67">
        <v>0</v>
      </c>
      <c r="M9" s="68">
        <v>5</v>
      </c>
      <c r="N9" s="113"/>
      <c r="O9" s="114"/>
      <c r="P9" s="99">
        <v>3</v>
      </c>
      <c r="Q9" s="99">
        <v>2</v>
      </c>
      <c r="R9" s="67">
        <v>4</v>
      </c>
      <c r="S9" s="68">
        <v>1</v>
      </c>
      <c r="T9" s="67">
        <v>4</v>
      </c>
      <c r="U9" s="68">
        <v>1</v>
      </c>
      <c r="V9" s="67">
        <v>2</v>
      </c>
      <c r="W9" s="68">
        <v>3</v>
      </c>
      <c r="X9" s="67">
        <v>1</v>
      </c>
      <c r="Y9" s="68">
        <v>4</v>
      </c>
      <c r="Z9" s="67">
        <v>3</v>
      </c>
      <c r="AA9" s="68">
        <v>2</v>
      </c>
      <c r="AB9" s="67">
        <v>4</v>
      </c>
      <c r="AC9" s="68">
        <v>1</v>
      </c>
      <c r="AD9" s="67">
        <v>2</v>
      </c>
      <c r="AE9" s="68">
        <v>3</v>
      </c>
    </row>
    <row r="10" spans="2:31" s="2" customFormat="1" ht="34.5" customHeight="1">
      <c r="B10" s="38" t="s">
        <v>57</v>
      </c>
      <c r="C10" s="38">
        <f t="shared" si="0"/>
        <v>39</v>
      </c>
      <c r="D10" s="67">
        <v>5</v>
      </c>
      <c r="E10" s="68">
        <v>0</v>
      </c>
      <c r="F10" s="65">
        <v>0</v>
      </c>
      <c r="G10" s="66">
        <v>5</v>
      </c>
      <c r="H10" s="67">
        <v>3</v>
      </c>
      <c r="I10" s="68">
        <v>2</v>
      </c>
      <c r="J10" s="67">
        <v>4</v>
      </c>
      <c r="K10" s="68">
        <v>1</v>
      </c>
      <c r="L10" s="67">
        <v>1</v>
      </c>
      <c r="M10" s="68">
        <v>4</v>
      </c>
      <c r="N10" s="67">
        <v>1</v>
      </c>
      <c r="O10" s="68">
        <v>4</v>
      </c>
      <c r="P10" s="134"/>
      <c r="Q10" s="134"/>
      <c r="R10" s="67">
        <v>3</v>
      </c>
      <c r="S10" s="68">
        <v>2</v>
      </c>
      <c r="T10" s="67">
        <v>4</v>
      </c>
      <c r="U10" s="68">
        <v>1</v>
      </c>
      <c r="V10" s="67">
        <v>1</v>
      </c>
      <c r="W10" s="68">
        <v>4</v>
      </c>
      <c r="X10" s="67">
        <v>5</v>
      </c>
      <c r="Y10" s="68">
        <v>0</v>
      </c>
      <c r="Z10" s="67">
        <v>4</v>
      </c>
      <c r="AA10" s="68">
        <v>1</v>
      </c>
      <c r="AB10" s="67">
        <v>4</v>
      </c>
      <c r="AC10" s="68">
        <v>1</v>
      </c>
      <c r="AD10" s="67">
        <v>4</v>
      </c>
      <c r="AE10" s="68">
        <v>1</v>
      </c>
    </row>
    <row r="11" spans="1:31" s="69" customFormat="1" ht="34.5" customHeight="1">
      <c r="A11" s="2"/>
      <c r="B11" s="38" t="s">
        <v>5</v>
      </c>
      <c r="C11" s="38">
        <f t="shared" si="0"/>
        <v>24</v>
      </c>
      <c r="D11" s="65">
        <v>3</v>
      </c>
      <c r="E11" s="66">
        <v>2</v>
      </c>
      <c r="F11" s="67">
        <v>3</v>
      </c>
      <c r="G11" s="68">
        <v>2</v>
      </c>
      <c r="H11" s="65">
        <v>0</v>
      </c>
      <c r="I11" s="66">
        <v>5</v>
      </c>
      <c r="J11" s="65">
        <v>0</v>
      </c>
      <c r="K11" s="66">
        <v>5</v>
      </c>
      <c r="L11" s="65">
        <v>2</v>
      </c>
      <c r="M11" s="66">
        <v>3</v>
      </c>
      <c r="N11" s="65">
        <v>2</v>
      </c>
      <c r="O11" s="66">
        <v>3</v>
      </c>
      <c r="P11" s="98">
        <v>1</v>
      </c>
      <c r="Q11" s="98">
        <v>4</v>
      </c>
      <c r="R11" s="134"/>
      <c r="S11" s="134"/>
      <c r="T11" s="65">
        <v>4</v>
      </c>
      <c r="U11" s="66">
        <v>1</v>
      </c>
      <c r="V11" s="65">
        <v>1</v>
      </c>
      <c r="W11" s="66">
        <v>4</v>
      </c>
      <c r="X11" s="65">
        <v>3</v>
      </c>
      <c r="Y11" s="66">
        <v>2</v>
      </c>
      <c r="Z11" s="65">
        <v>3</v>
      </c>
      <c r="AA11" s="66">
        <v>2</v>
      </c>
      <c r="AB11" s="65">
        <v>2</v>
      </c>
      <c r="AC11" s="66">
        <v>3</v>
      </c>
      <c r="AD11" s="65">
        <v>0</v>
      </c>
      <c r="AE11" s="66">
        <v>5</v>
      </c>
    </row>
    <row r="12" spans="2:31" s="2" customFormat="1" ht="34.5" customHeight="1">
      <c r="B12" s="38" t="s">
        <v>3</v>
      </c>
      <c r="C12" s="38">
        <f t="shared" si="0"/>
        <v>23.5</v>
      </c>
      <c r="D12" s="67">
        <v>1</v>
      </c>
      <c r="E12" s="68">
        <v>4</v>
      </c>
      <c r="F12" s="67">
        <v>1</v>
      </c>
      <c r="G12" s="68">
        <v>4</v>
      </c>
      <c r="H12" s="67">
        <v>2</v>
      </c>
      <c r="I12" s="68">
        <v>3</v>
      </c>
      <c r="J12" s="67">
        <v>2.5</v>
      </c>
      <c r="K12" s="68">
        <v>2.5</v>
      </c>
      <c r="L12" s="67">
        <v>3</v>
      </c>
      <c r="M12" s="68">
        <v>2</v>
      </c>
      <c r="N12" s="67">
        <v>2</v>
      </c>
      <c r="O12" s="68">
        <v>3</v>
      </c>
      <c r="P12" s="98">
        <v>1</v>
      </c>
      <c r="Q12" s="98">
        <v>4</v>
      </c>
      <c r="R12" s="67">
        <v>4</v>
      </c>
      <c r="S12" s="68">
        <v>1</v>
      </c>
      <c r="T12" s="134"/>
      <c r="U12" s="134"/>
      <c r="V12" s="67">
        <v>2</v>
      </c>
      <c r="W12" s="68">
        <v>3</v>
      </c>
      <c r="X12" s="67">
        <v>1</v>
      </c>
      <c r="Y12" s="68">
        <v>4</v>
      </c>
      <c r="Z12" s="67">
        <v>0</v>
      </c>
      <c r="AA12" s="68">
        <v>5</v>
      </c>
      <c r="AB12" s="67">
        <v>3</v>
      </c>
      <c r="AC12" s="68">
        <v>2</v>
      </c>
      <c r="AD12" s="67">
        <v>1</v>
      </c>
      <c r="AE12" s="68">
        <v>4</v>
      </c>
    </row>
    <row r="13" spans="2:31" s="2" customFormat="1" ht="34.5" customHeight="1">
      <c r="B13" s="38" t="s">
        <v>1</v>
      </c>
      <c r="C13" s="38">
        <f t="shared" si="0"/>
        <v>48</v>
      </c>
      <c r="D13" s="67">
        <v>4</v>
      </c>
      <c r="E13" s="68">
        <v>1</v>
      </c>
      <c r="F13" s="65">
        <v>5</v>
      </c>
      <c r="G13" s="66">
        <v>0</v>
      </c>
      <c r="H13" s="67">
        <v>0</v>
      </c>
      <c r="I13" s="68">
        <v>5</v>
      </c>
      <c r="J13" s="67">
        <v>5</v>
      </c>
      <c r="K13" s="68">
        <v>0</v>
      </c>
      <c r="L13" s="67">
        <v>3</v>
      </c>
      <c r="M13" s="68">
        <v>2</v>
      </c>
      <c r="N13" s="67">
        <v>3</v>
      </c>
      <c r="O13" s="68">
        <v>2</v>
      </c>
      <c r="P13" s="99">
        <v>4</v>
      </c>
      <c r="Q13" s="99">
        <v>1</v>
      </c>
      <c r="R13" s="67">
        <v>3</v>
      </c>
      <c r="S13" s="68">
        <v>2</v>
      </c>
      <c r="T13" s="67">
        <v>5</v>
      </c>
      <c r="U13" s="68">
        <v>0</v>
      </c>
      <c r="V13" s="134"/>
      <c r="W13" s="134"/>
      <c r="X13" s="67">
        <v>4</v>
      </c>
      <c r="Y13" s="68">
        <v>1</v>
      </c>
      <c r="Z13" s="67">
        <v>3</v>
      </c>
      <c r="AA13" s="68">
        <v>2</v>
      </c>
      <c r="AB13" s="67">
        <v>4</v>
      </c>
      <c r="AC13" s="68">
        <v>1</v>
      </c>
      <c r="AD13" s="67">
        <v>5</v>
      </c>
      <c r="AE13" s="68">
        <v>0</v>
      </c>
    </row>
    <row r="14" spans="1:31" s="69" customFormat="1" ht="34.5" customHeight="1">
      <c r="A14" s="2"/>
      <c r="B14" s="38" t="s">
        <v>7</v>
      </c>
      <c r="C14" s="38">
        <f t="shared" si="0"/>
        <v>27</v>
      </c>
      <c r="D14" s="65">
        <v>1</v>
      </c>
      <c r="E14" s="66">
        <v>4</v>
      </c>
      <c r="F14" s="67">
        <v>1</v>
      </c>
      <c r="G14" s="68">
        <v>4</v>
      </c>
      <c r="H14" s="65">
        <v>1</v>
      </c>
      <c r="I14" s="66">
        <v>4</v>
      </c>
      <c r="J14" s="65">
        <v>2</v>
      </c>
      <c r="K14" s="66">
        <v>3</v>
      </c>
      <c r="L14" s="65">
        <v>2</v>
      </c>
      <c r="M14" s="66">
        <v>3</v>
      </c>
      <c r="N14" s="67">
        <v>2</v>
      </c>
      <c r="O14" s="68">
        <v>3</v>
      </c>
      <c r="P14" s="98">
        <v>2</v>
      </c>
      <c r="Q14" s="98">
        <v>3</v>
      </c>
      <c r="R14" s="65">
        <v>4</v>
      </c>
      <c r="S14" s="66">
        <v>1</v>
      </c>
      <c r="T14" s="65">
        <v>1</v>
      </c>
      <c r="U14" s="66">
        <v>4</v>
      </c>
      <c r="V14" s="65">
        <v>3</v>
      </c>
      <c r="W14" s="66">
        <v>2</v>
      </c>
      <c r="X14" s="134"/>
      <c r="Y14" s="134"/>
      <c r="Z14" s="65">
        <v>2</v>
      </c>
      <c r="AA14" s="66">
        <v>3</v>
      </c>
      <c r="AB14" s="65">
        <v>2</v>
      </c>
      <c r="AC14" s="66">
        <v>3</v>
      </c>
      <c r="AD14" s="65">
        <v>4</v>
      </c>
      <c r="AE14" s="66">
        <v>1</v>
      </c>
    </row>
    <row r="15" spans="2:31" s="2" customFormat="1" ht="34.5" customHeight="1">
      <c r="B15" s="38" t="s">
        <v>10</v>
      </c>
      <c r="C15" s="38">
        <f t="shared" si="0"/>
        <v>40</v>
      </c>
      <c r="D15" s="67">
        <v>4</v>
      </c>
      <c r="E15" s="68">
        <v>1</v>
      </c>
      <c r="F15" s="67">
        <v>3</v>
      </c>
      <c r="G15" s="68">
        <v>2</v>
      </c>
      <c r="H15" s="67">
        <v>2</v>
      </c>
      <c r="I15" s="68">
        <v>3</v>
      </c>
      <c r="J15" s="67">
        <v>4</v>
      </c>
      <c r="K15" s="68">
        <v>1</v>
      </c>
      <c r="L15" s="67">
        <v>3</v>
      </c>
      <c r="M15" s="68">
        <v>2</v>
      </c>
      <c r="N15" s="67">
        <v>1</v>
      </c>
      <c r="O15" s="68">
        <v>4</v>
      </c>
      <c r="P15" s="99">
        <v>3</v>
      </c>
      <c r="Q15" s="99">
        <v>2</v>
      </c>
      <c r="R15" s="67">
        <v>5</v>
      </c>
      <c r="S15" s="68">
        <v>0</v>
      </c>
      <c r="T15" s="99">
        <v>2</v>
      </c>
      <c r="U15" s="99">
        <v>3</v>
      </c>
      <c r="V15" s="67">
        <v>1</v>
      </c>
      <c r="W15" s="68">
        <v>4</v>
      </c>
      <c r="X15" s="67">
        <v>4</v>
      </c>
      <c r="Y15" s="68">
        <v>1</v>
      </c>
      <c r="Z15" s="134"/>
      <c r="AA15" s="134"/>
      <c r="AB15" s="67">
        <v>4</v>
      </c>
      <c r="AC15" s="68">
        <v>1</v>
      </c>
      <c r="AD15" s="67">
        <v>4</v>
      </c>
      <c r="AE15" s="68">
        <v>1</v>
      </c>
    </row>
    <row r="16" spans="2:31" s="2" customFormat="1" ht="34.5" customHeight="1">
      <c r="B16" s="38" t="s">
        <v>9</v>
      </c>
      <c r="C16" s="38">
        <f t="shared" si="0"/>
        <v>25</v>
      </c>
      <c r="D16" s="67">
        <v>4</v>
      </c>
      <c r="E16" s="68">
        <v>1</v>
      </c>
      <c r="F16" s="67">
        <v>2</v>
      </c>
      <c r="G16" s="68">
        <v>3</v>
      </c>
      <c r="H16" s="67">
        <v>4</v>
      </c>
      <c r="I16" s="68">
        <v>1</v>
      </c>
      <c r="J16" s="67">
        <v>1</v>
      </c>
      <c r="K16" s="68">
        <v>4</v>
      </c>
      <c r="L16" s="67">
        <v>2</v>
      </c>
      <c r="M16" s="68">
        <v>3</v>
      </c>
      <c r="N16" s="67">
        <v>0</v>
      </c>
      <c r="O16" s="68">
        <v>5</v>
      </c>
      <c r="P16" s="99">
        <v>1</v>
      </c>
      <c r="Q16" s="99">
        <v>4</v>
      </c>
      <c r="R16" s="67">
        <v>2</v>
      </c>
      <c r="S16" s="68">
        <v>3</v>
      </c>
      <c r="T16" s="67">
        <v>1</v>
      </c>
      <c r="U16" s="68">
        <v>4</v>
      </c>
      <c r="V16" s="67">
        <v>1</v>
      </c>
      <c r="W16" s="68">
        <v>4</v>
      </c>
      <c r="X16" s="67">
        <v>3</v>
      </c>
      <c r="Y16" s="68">
        <v>2</v>
      </c>
      <c r="Z16" s="67">
        <v>1</v>
      </c>
      <c r="AA16" s="68">
        <v>4</v>
      </c>
      <c r="AB16" s="134"/>
      <c r="AC16" s="134"/>
      <c r="AD16" s="67">
        <v>3</v>
      </c>
      <c r="AE16" s="68">
        <v>2</v>
      </c>
    </row>
    <row r="17" spans="2:31" s="2" customFormat="1" ht="34.5" customHeight="1" thickBot="1">
      <c r="B17" s="38" t="s">
        <v>8</v>
      </c>
      <c r="C17" s="38">
        <f t="shared" si="0"/>
        <v>35</v>
      </c>
      <c r="D17" s="51">
        <v>3</v>
      </c>
      <c r="E17" s="54">
        <v>2</v>
      </c>
      <c r="F17" s="51">
        <v>3</v>
      </c>
      <c r="G17" s="54">
        <v>2</v>
      </c>
      <c r="H17" s="51">
        <v>1</v>
      </c>
      <c r="I17" s="54">
        <v>4</v>
      </c>
      <c r="J17" s="51">
        <v>4</v>
      </c>
      <c r="K17" s="54">
        <v>1</v>
      </c>
      <c r="L17" s="51">
        <v>3</v>
      </c>
      <c r="M17" s="54">
        <v>2</v>
      </c>
      <c r="N17" s="51">
        <v>1</v>
      </c>
      <c r="O17" s="54">
        <v>4</v>
      </c>
      <c r="P17" s="100">
        <v>4</v>
      </c>
      <c r="Q17" s="100">
        <v>1</v>
      </c>
      <c r="R17" s="51">
        <v>4</v>
      </c>
      <c r="S17" s="54">
        <v>1</v>
      </c>
      <c r="T17" s="51">
        <v>3</v>
      </c>
      <c r="U17" s="54">
        <v>2</v>
      </c>
      <c r="V17" s="51">
        <v>2</v>
      </c>
      <c r="W17" s="54">
        <v>3</v>
      </c>
      <c r="X17" s="51">
        <v>3</v>
      </c>
      <c r="Y17" s="54">
        <v>2</v>
      </c>
      <c r="Z17" s="51">
        <v>3</v>
      </c>
      <c r="AA17" s="54">
        <v>2</v>
      </c>
      <c r="AB17" s="51">
        <v>1</v>
      </c>
      <c r="AC17" s="54">
        <v>4</v>
      </c>
      <c r="AD17" s="134"/>
      <c r="AE17" s="134"/>
    </row>
    <row r="18" spans="3:31" s="119" customFormat="1" ht="21" customHeight="1">
      <c r="C18" s="120" t="s">
        <v>51</v>
      </c>
      <c r="D18" s="120"/>
      <c r="E18" s="120">
        <f>SUM(E4:E17)</f>
        <v>22</v>
      </c>
      <c r="F18" s="120"/>
      <c r="G18" s="120">
        <f>SUM(G4:G17)</f>
        <v>37</v>
      </c>
      <c r="H18" s="120"/>
      <c r="I18" s="120">
        <f>SUM(I4:I17)</f>
        <v>41</v>
      </c>
      <c r="J18" s="120"/>
      <c r="K18" s="120">
        <f>SUM(K4:K17)</f>
        <v>24.5</v>
      </c>
      <c r="L18" s="120"/>
      <c r="M18" s="120">
        <f>SUM(M4:M17)</f>
        <v>35</v>
      </c>
      <c r="N18" s="120"/>
      <c r="O18" s="120">
        <f>SUM(O4:O17)</f>
        <v>45</v>
      </c>
      <c r="P18" s="120"/>
      <c r="Q18" s="120">
        <f>SUM(Q4:Q17)</f>
        <v>34</v>
      </c>
      <c r="R18" s="120"/>
      <c r="S18" s="120">
        <f>SUM(S4:S17)</f>
        <v>18</v>
      </c>
      <c r="T18" s="120"/>
      <c r="U18" s="120">
        <f>SUM(U4:U17)</f>
        <v>24</v>
      </c>
      <c r="V18" s="120"/>
      <c r="W18" s="120">
        <f>SUM(W4:W17)</f>
        <v>40</v>
      </c>
      <c r="X18" s="120"/>
      <c r="Y18" s="120">
        <f>SUM(Y4:Y17)</f>
        <v>26</v>
      </c>
      <c r="Z18" s="120"/>
      <c r="AA18" s="120">
        <f>SUM(AA4:AA17)</f>
        <v>38</v>
      </c>
      <c r="AB18" s="120"/>
      <c r="AC18" s="120">
        <f>SUM(AC4:AC17)</f>
        <v>20</v>
      </c>
      <c r="AD18" s="120"/>
      <c r="AE18" s="120">
        <f>SUM(AE4:AE17)</f>
        <v>26</v>
      </c>
    </row>
    <row r="19" s="2" customFormat="1" ht="12.75"/>
    <row r="20" ht="12.75"/>
    <row r="21" spans="1:7" s="71" customFormat="1" ht="35.25" customHeight="1">
      <c r="A21" s="169" t="s">
        <v>188</v>
      </c>
      <c r="B21" s="174"/>
      <c r="C21" s="123"/>
      <c r="D21" s="124" t="s">
        <v>49</v>
      </c>
      <c r="E21" s="124" t="s">
        <v>147</v>
      </c>
      <c r="F21" s="123" t="s">
        <v>50</v>
      </c>
      <c r="G21" s="176"/>
    </row>
    <row r="22" spans="1:31" s="2" customFormat="1" ht="34.5" customHeight="1">
      <c r="A22" s="173">
        <f>D22/F22%</f>
        <v>59.25925925925925</v>
      </c>
      <c r="B22" s="72" t="s">
        <v>56</v>
      </c>
      <c r="C22" s="72"/>
      <c r="D22" s="72">
        <f>C4</f>
        <v>32</v>
      </c>
      <c r="E22" s="125">
        <f>E18</f>
        <v>22</v>
      </c>
      <c r="F22" s="126">
        <f>SUM(D22:E22)</f>
        <v>54</v>
      </c>
      <c r="G22" s="122"/>
      <c r="H22" s="38"/>
      <c r="I22" s="38"/>
      <c r="J22" s="38"/>
      <c r="K22" s="70"/>
      <c r="L22" s="38"/>
      <c r="M22" s="38"/>
      <c r="N22" s="70"/>
      <c r="O22" s="70"/>
      <c r="P22" s="70"/>
      <c r="Q22" s="70"/>
      <c r="R22" s="38"/>
      <c r="S22" s="70"/>
      <c r="T22" s="38"/>
      <c r="U22" s="38"/>
      <c r="V22" s="38"/>
      <c r="W22" s="38"/>
      <c r="X22" s="38"/>
      <c r="Y22" s="70"/>
      <c r="Z22" s="38"/>
      <c r="AA22" s="38"/>
      <c r="AB22" s="38"/>
      <c r="AC22" s="70"/>
      <c r="AD22" s="38"/>
      <c r="AE22" s="70"/>
    </row>
    <row r="23" spans="1:31" s="2" customFormat="1" ht="34.5" customHeight="1">
      <c r="A23" s="173">
        <f aca="true" t="shared" si="1" ref="A23:A35">D23/F23%</f>
        <v>50</v>
      </c>
      <c r="B23" s="72" t="s">
        <v>2</v>
      </c>
      <c r="C23" s="72"/>
      <c r="D23" s="72">
        <f aca="true" t="shared" si="2" ref="D23:D35">C5</f>
        <v>37</v>
      </c>
      <c r="E23" s="125">
        <f>G18</f>
        <v>37</v>
      </c>
      <c r="F23" s="126">
        <f aca="true" t="shared" si="3" ref="F23:F35">SUM(D23:E23)</f>
        <v>74</v>
      </c>
      <c r="G23" s="122"/>
      <c r="H23" s="38"/>
      <c r="I23" s="38"/>
      <c r="J23" s="38"/>
      <c r="K23" s="70"/>
      <c r="L23" s="38"/>
      <c r="M23" s="38"/>
      <c r="N23" s="70"/>
      <c r="O23" s="70"/>
      <c r="P23" s="70"/>
      <c r="Q23" s="70"/>
      <c r="R23" s="38"/>
      <c r="S23" s="70"/>
      <c r="T23" s="38"/>
      <c r="U23" s="38"/>
      <c r="V23" s="38"/>
      <c r="W23" s="38"/>
      <c r="X23" s="38"/>
      <c r="Y23" s="70"/>
      <c r="Z23" s="38"/>
      <c r="AA23" s="38"/>
      <c r="AB23" s="38"/>
      <c r="AC23" s="70"/>
      <c r="AD23" s="38"/>
      <c r="AE23" s="70"/>
    </row>
    <row r="24" spans="1:31" s="2" customFormat="1" ht="34.5" customHeight="1">
      <c r="A24" s="173">
        <f t="shared" si="1"/>
        <v>53.40909090909091</v>
      </c>
      <c r="B24" s="72" t="s">
        <v>43</v>
      </c>
      <c r="C24" s="72"/>
      <c r="D24" s="72">
        <f t="shared" si="2"/>
        <v>47</v>
      </c>
      <c r="E24" s="125">
        <f>I18</f>
        <v>41</v>
      </c>
      <c r="F24" s="126">
        <f t="shared" si="3"/>
        <v>88</v>
      </c>
      <c r="G24" s="122"/>
      <c r="H24" s="38"/>
      <c r="I24" s="38"/>
      <c r="J24" s="38"/>
      <c r="K24" s="70"/>
      <c r="L24" s="38"/>
      <c r="M24" s="38"/>
      <c r="N24" s="70"/>
      <c r="O24" s="70"/>
      <c r="P24" s="70"/>
      <c r="Q24" s="70"/>
      <c r="R24" s="38"/>
      <c r="S24" s="70"/>
      <c r="T24" s="38"/>
      <c r="U24" s="38"/>
      <c r="V24" s="38"/>
      <c r="W24" s="38"/>
      <c r="X24" s="38"/>
      <c r="Y24" s="70"/>
      <c r="Z24" s="38"/>
      <c r="AA24" s="38"/>
      <c r="AB24" s="38"/>
      <c r="AC24" s="70"/>
      <c r="AD24" s="38"/>
      <c r="AE24" s="70"/>
    </row>
    <row r="25" spans="1:31" s="2" customFormat="1" ht="34.5" customHeight="1">
      <c r="A25" s="173">
        <f t="shared" si="1"/>
        <v>51.48514851485149</v>
      </c>
      <c r="B25" s="72" t="s">
        <v>44</v>
      </c>
      <c r="C25" s="72"/>
      <c r="D25" s="72">
        <f t="shared" si="2"/>
        <v>26</v>
      </c>
      <c r="E25" s="125">
        <f>K18</f>
        <v>24.5</v>
      </c>
      <c r="F25" s="286">
        <f t="shared" si="3"/>
        <v>50.5</v>
      </c>
      <c r="G25" s="122"/>
      <c r="H25" s="38"/>
      <c r="I25" s="38"/>
      <c r="J25" s="38"/>
      <c r="K25" s="70"/>
      <c r="L25" s="38"/>
      <c r="M25" s="38"/>
      <c r="N25" s="70"/>
      <c r="O25" s="70"/>
      <c r="P25" s="70"/>
      <c r="Q25" s="70"/>
      <c r="R25" s="38"/>
      <c r="S25" s="70"/>
      <c r="T25" s="38"/>
      <c r="U25" s="38"/>
      <c r="V25" s="38"/>
      <c r="W25" s="38"/>
      <c r="X25" s="38"/>
      <c r="Y25" s="70"/>
      <c r="Z25" s="38"/>
      <c r="AA25" s="38"/>
      <c r="AB25" s="38"/>
      <c r="AC25" s="70"/>
      <c r="AD25" s="38"/>
      <c r="AE25" s="70"/>
    </row>
    <row r="26" spans="1:31" s="2" customFormat="1" ht="34.5" customHeight="1">
      <c r="A26" s="173">
        <f t="shared" si="1"/>
        <v>52.7027027027027</v>
      </c>
      <c r="B26" s="72" t="s">
        <v>6</v>
      </c>
      <c r="C26" s="72"/>
      <c r="D26" s="72">
        <f t="shared" si="2"/>
        <v>39</v>
      </c>
      <c r="E26" s="125">
        <f>M18</f>
        <v>35</v>
      </c>
      <c r="F26" s="126">
        <f t="shared" si="3"/>
        <v>74</v>
      </c>
      <c r="G26" s="122"/>
      <c r="H26" s="38"/>
      <c r="I26" s="38"/>
      <c r="J26" s="38"/>
      <c r="K26" s="70"/>
      <c r="L26" s="38"/>
      <c r="M26" s="38"/>
      <c r="N26" s="70"/>
      <c r="O26" s="70"/>
      <c r="P26" s="70"/>
      <c r="Q26" s="70"/>
      <c r="R26" s="38"/>
      <c r="S26" s="70"/>
      <c r="T26" s="38"/>
      <c r="U26" s="38"/>
      <c r="V26" s="38"/>
      <c r="W26" s="38"/>
      <c r="X26" s="38"/>
      <c r="Y26" s="70"/>
      <c r="Z26" s="38"/>
      <c r="AA26" s="38"/>
      <c r="AB26" s="38"/>
      <c r="AC26" s="70"/>
      <c r="AD26" s="38"/>
      <c r="AE26" s="70"/>
    </row>
    <row r="27" spans="1:31" s="2" customFormat="1" ht="34.5" customHeight="1">
      <c r="A27" s="173">
        <f t="shared" si="1"/>
        <v>45.1219512195122</v>
      </c>
      <c r="B27" s="72" t="s">
        <v>148</v>
      </c>
      <c r="C27" s="72"/>
      <c r="D27" s="72">
        <f t="shared" si="2"/>
        <v>37</v>
      </c>
      <c r="E27" s="125">
        <f>O18</f>
        <v>45</v>
      </c>
      <c r="F27" s="126">
        <f t="shared" si="3"/>
        <v>82</v>
      </c>
      <c r="G27" s="122"/>
      <c r="H27" s="38"/>
      <c r="I27" s="38"/>
      <c r="J27" s="38"/>
      <c r="K27" s="70"/>
      <c r="L27" s="38"/>
      <c r="M27" s="38"/>
      <c r="N27" s="70"/>
      <c r="O27" s="70"/>
      <c r="P27" s="70"/>
      <c r="Q27" s="70"/>
      <c r="R27" s="38"/>
      <c r="S27" s="70"/>
      <c r="T27" s="38"/>
      <c r="U27" s="38"/>
      <c r="V27" s="38"/>
      <c r="W27" s="38"/>
      <c r="X27" s="38"/>
      <c r="Y27" s="70"/>
      <c r="Z27" s="38"/>
      <c r="AA27" s="38"/>
      <c r="AB27" s="38"/>
      <c r="AC27" s="70"/>
      <c r="AD27" s="38"/>
      <c r="AE27" s="70"/>
    </row>
    <row r="28" spans="1:31" s="2" customFormat="1" ht="34.5" customHeight="1">
      <c r="A28" s="173">
        <f t="shared" si="1"/>
        <v>53.42465753424658</v>
      </c>
      <c r="B28" s="72" t="s">
        <v>149</v>
      </c>
      <c r="C28" s="72"/>
      <c r="D28" s="72">
        <f t="shared" si="2"/>
        <v>39</v>
      </c>
      <c r="E28" s="125">
        <f>Q18</f>
        <v>34</v>
      </c>
      <c r="F28" s="126">
        <f t="shared" si="3"/>
        <v>73</v>
      </c>
      <c r="G28" s="122"/>
      <c r="H28" s="38"/>
      <c r="I28" s="38"/>
      <c r="J28" s="38"/>
      <c r="K28" s="70"/>
      <c r="L28" s="38"/>
      <c r="M28" s="38"/>
      <c r="N28" s="70"/>
      <c r="O28" s="70"/>
      <c r="P28" s="70"/>
      <c r="Q28" s="70"/>
      <c r="R28" s="38"/>
      <c r="S28" s="70"/>
      <c r="T28" s="38"/>
      <c r="U28" s="38"/>
      <c r="V28" s="38"/>
      <c r="W28" s="38"/>
      <c r="X28" s="38"/>
      <c r="Y28" s="70"/>
      <c r="Z28" s="38"/>
      <c r="AA28" s="38"/>
      <c r="AB28" s="38"/>
      <c r="AC28" s="70"/>
      <c r="AD28" s="38"/>
      <c r="AE28" s="70"/>
    </row>
    <row r="29" spans="1:31" s="2" customFormat="1" ht="34.5" customHeight="1">
      <c r="A29" s="173">
        <f t="shared" si="1"/>
        <v>57.142857142857146</v>
      </c>
      <c r="B29" s="72" t="s">
        <v>5</v>
      </c>
      <c r="C29" s="72"/>
      <c r="D29" s="72">
        <f t="shared" si="2"/>
        <v>24</v>
      </c>
      <c r="E29" s="125">
        <f>S18</f>
        <v>18</v>
      </c>
      <c r="F29" s="126">
        <f t="shared" si="3"/>
        <v>42</v>
      </c>
      <c r="G29" s="122"/>
      <c r="H29" s="286"/>
      <c r="I29" s="38"/>
      <c r="J29" s="38"/>
      <c r="K29" s="70"/>
      <c r="L29" s="38"/>
      <c r="M29" s="38"/>
      <c r="N29" s="70"/>
      <c r="O29" s="70"/>
      <c r="P29" s="70"/>
      <c r="Q29" s="70"/>
      <c r="R29" s="38"/>
      <c r="S29" s="70"/>
      <c r="T29" s="38"/>
      <c r="U29" s="38"/>
      <c r="V29" s="38"/>
      <c r="W29" s="38"/>
      <c r="X29" s="38"/>
      <c r="Y29" s="70"/>
      <c r="Z29" s="38"/>
      <c r="AA29" s="38"/>
      <c r="AB29" s="38"/>
      <c r="AC29" s="70"/>
      <c r="AD29" s="38"/>
      <c r="AE29" s="70"/>
    </row>
    <row r="30" spans="1:31" s="2" customFormat="1" ht="34.5" customHeight="1">
      <c r="A30" s="173">
        <f t="shared" si="1"/>
        <v>49.473684210526315</v>
      </c>
      <c r="B30" s="72" t="s">
        <v>3</v>
      </c>
      <c r="C30" s="72"/>
      <c r="D30" s="72">
        <f t="shared" si="2"/>
        <v>23.5</v>
      </c>
      <c r="E30" s="125">
        <f>U18</f>
        <v>24</v>
      </c>
      <c r="F30" s="126">
        <f t="shared" si="3"/>
        <v>47.5</v>
      </c>
      <c r="G30" s="122"/>
      <c r="H30" s="38"/>
      <c r="I30" s="38"/>
      <c r="J30" s="38"/>
      <c r="K30" s="70"/>
      <c r="L30" s="38"/>
      <c r="M30" s="38"/>
      <c r="N30" s="70"/>
      <c r="O30" s="70"/>
      <c r="P30" s="70"/>
      <c r="Q30" s="70"/>
      <c r="R30" s="38"/>
      <c r="S30" s="70"/>
      <c r="T30" s="38"/>
      <c r="U30" s="38"/>
      <c r="V30" s="38"/>
      <c r="W30" s="38"/>
      <c r="X30" s="38"/>
      <c r="Y30" s="70"/>
      <c r="Z30" s="38"/>
      <c r="AA30" s="38"/>
      <c r="AB30" s="38"/>
      <c r="AC30" s="70"/>
      <c r="AD30" s="38"/>
      <c r="AE30" s="70"/>
    </row>
    <row r="31" spans="1:31" s="2" customFormat="1" ht="34.5" customHeight="1">
      <c r="A31" s="173">
        <f t="shared" si="1"/>
        <v>54.54545454545455</v>
      </c>
      <c r="B31" s="72" t="s">
        <v>1</v>
      </c>
      <c r="C31" s="72"/>
      <c r="D31" s="72">
        <f t="shared" si="2"/>
        <v>48</v>
      </c>
      <c r="E31" s="125">
        <f>W18</f>
        <v>40</v>
      </c>
      <c r="F31" s="126">
        <f t="shared" si="3"/>
        <v>88</v>
      </c>
      <c r="G31" s="122"/>
      <c r="H31" s="38"/>
      <c r="I31" s="38"/>
      <c r="J31" s="38"/>
      <c r="K31" s="70"/>
      <c r="L31" s="38"/>
      <c r="M31" s="38"/>
      <c r="N31" s="70"/>
      <c r="O31" s="70"/>
      <c r="P31" s="70"/>
      <c r="Q31" s="70"/>
      <c r="R31" s="38"/>
      <c r="S31" s="70"/>
      <c r="T31" s="38"/>
      <c r="U31" s="38"/>
      <c r="V31" s="38"/>
      <c r="W31" s="38"/>
      <c r="X31" s="38"/>
      <c r="Y31" s="70"/>
      <c r="Z31" s="38"/>
      <c r="AA31" s="38"/>
      <c r="AB31" s="38"/>
      <c r="AC31" s="70"/>
      <c r="AD31" s="38"/>
      <c r="AE31" s="70"/>
    </row>
    <row r="32" spans="1:31" s="2" customFormat="1" ht="34.5" customHeight="1">
      <c r="A32" s="173">
        <f t="shared" si="1"/>
        <v>50.94339622641509</v>
      </c>
      <c r="B32" s="72" t="s">
        <v>7</v>
      </c>
      <c r="C32" s="72"/>
      <c r="D32" s="72">
        <f t="shared" si="2"/>
        <v>27</v>
      </c>
      <c r="E32" s="125">
        <f>Y18</f>
        <v>26</v>
      </c>
      <c r="F32" s="126">
        <f t="shared" si="3"/>
        <v>53</v>
      </c>
      <c r="G32" s="122"/>
      <c r="H32" s="38"/>
      <c r="I32" s="38"/>
      <c r="J32" s="38"/>
      <c r="K32" s="70"/>
      <c r="L32" s="38"/>
      <c r="M32" s="38"/>
      <c r="N32" s="70"/>
      <c r="O32" s="70"/>
      <c r="P32" s="70"/>
      <c r="Q32" s="70"/>
      <c r="R32" s="38"/>
      <c r="S32" s="70"/>
      <c r="T32" s="38"/>
      <c r="U32" s="38"/>
      <c r="V32" s="38"/>
      <c r="W32" s="38"/>
      <c r="X32" s="38"/>
      <c r="Y32" s="70"/>
      <c r="Z32" s="38"/>
      <c r="AA32" s="38"/>
      <c r="AB32" s="38"/>
      <c r="AC32" s="70"/>
      <c r="AD32" s="38"/>
      <c r="AE32" s="70"/>
    </row>
    <row r="33" spans="1:31" s="2" customFormat="1" ht="34.5" customHeight="1">
      <c r="A33" s="173">
        <f t="shared" si="1"/>
        <v>51.28205128205128</v>
      </c>
      <c r="B33" s="72" t="s">
        <v>10</v>
      </c>
      <c r="C33" s="72"/>
      <c r="D33" s="72">
        <f t="shared" si="2"/>
        <v>40</v>
      </c>
      <c r="E33" s="125">
        <f>AA18</f>
        <v>38</v>
      </c>
      <c r="F33" s="126">
        <f t="shared" si="3"/>
        <v>78</v>
      </c>
      <c r="G33" s="122"/>
      <c r="H33" s="38"/>
      <c r="I33" s="38"/>
      <c r="J33" s="38"/>
      <c r="K33" s="70"/>
      <c r="L33" s="38"/>
      <c r="M33" s="38"/>
      <c r="N33" s="70"/>
      <c r="O33" s="70"/>
      <c r="P33" s="70"/>
      <c r="Q33" s="70"/>
      <c r="R33" s="38"/>
      <c r="S33" s="70"/>
      <c r="T33" s="38"/>
      <c r="U33" s="38"/>
      <c r="V33" s="38"/>
      <c r="W33" s="38"/>
      <c r="X33" s="38"/>
      <c r="Y33" s="70"/>
      <c r="Z33" s="38"/>
      <c r="AA33" s="38"/>
      <c r="AB33" s="38"/>
      <c r="AC33" s="70"/>
      <c r="AD33" s="38"/>
      <c r="AE33" s="70"/>
    </row>
    <row r="34" spans="1:31" s="2" customFormat="1" ht="34.5" customHeight="1">
      <c r="A34" s="173">
        <f t="shared" si="1"/>
        <v>55.55555555555556</v>
      </c>
      <c r="B34" s="72" t="s">
        <v>9</v>
      </c>
      <c r="C34" s="72"/>
      <c r="D34" s="72">
        <f t="shared" si="2"/>
        <v>25</v>
      </c>
      <c r="E34" s="125">
        <f>AC18</f>
        <v>20</v>
      </c>
      <c r="F34" s="126">
        <f t="shared" si="3"/>
        <v>45</v>
      </c>
      <c r="G34" s="122"/>
      <c r="H34" s="38"/>
      <c r="I34" s="38"/>
      <c r="J34" s="38"/>
      <c r="K34" s="70"/>
      <c r="L34" s="38"/>
      <c r="M34" s="38"/>
      <c r="N34" s="70"/>
      <c r="O34" s="70"/>
      <c r="P34" s="70"/>
      <c r="Q34" s="70"/>
      <c r="R34" s="38"/>
      <c r="S34" s="70"/>
      <c r="T34" s="38"/>
      <c r="U34" s="38"/>
      <c r="V34" s="38"/>
      <c r="W34" s="38"/>
      <c r="X34" s="38"/>
      <c r="Y34" s="70"/>
      <c r="Z34" s="38"/>
      <c r="AA34" s="38"/>
      <c r="AB34" s="38"/>
      <c r="AC34" s="70"/>
      <c r="AD34" s="38"/>
      <c r="AE34" s="70"/>
    </row>
    <row r="35" spans="1:31" s="2" customFormat="1" ht="34.5" customHeight="1">
      <c r="A35" s="173">
        <f t="shared" si="1"/>
        <v>57.37704918032787</v>
      </c>
      <c r="B35" s="72" t="s">
        <v>8</v>
      </c>
      <c r="C35" s="72"/>
      <c r="D35" s="72">
        <f t="shared" si="2"/>
        <v>35</v>
      </c>
      <c r="E35" s="125">
        <f>AE18</f>
        <v>26</v>
      </c>
      <c r="F35" s="126">
        <f t="shared" si="3"/>
        <v>61</v>
      </c>
      <c r="G35" s="122"/>
      <c r="H35" s="38"/>
      <c r="I35" s="38"/>
      <c r="J35" s="38"/>
      <c r="K35" s="70"/>
      <c r="L35" s="38"/>
      <c r="M35" s="38"/>
      <c r="N35" s="70"/>
      <c r="O35" s="70"/>
      <c r="P35" s="70"/>
      <c r="Q35" s="70"/>
      <c r="R35" s="38"/>
      <c r="S35" s="70"/>
      <c r="T35" s="38"/>
      <c r="U35" s="38"/>
      <c r="V35" s="38"/>
      <c r="W35" s="38"/>
      <c r="X35" s="38"/>
      <c r="Y35" s="70"/>
      <c r="Z35" s="38"/>
      <c r="AA35" s="38"/>
      <c r="AB35" s="38"/>
      <c r="AC35" s="70"/>
      <c r="AD35" s="38"/>
      <c r="AE35" s="70"/>
    </row>
    <row r="36" spans="1:45" ht="26.25" customHeight="1">
      <c r="A36" s="175"/>
      <c r="B36" s="72" t="s">
        <v>277</v>
      </c>
      <c r="D36" s="75">
        <f>SUM(D22:D35)</f>
        <v>479.5</v>
      </c>
      <c r="E36" s="127">
        <f>SUM(E22:E35)</f>
        <v>430.5</v>
      </c>
      <c r="F36" s="76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35:45" ht="13.5" customHeight="1"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35:45" ht="13.5" customHeight="1"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</row>
    <row r="39" spans="35:45" ht="12.75"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</sheetData>
  <mergeCells count="14">
    <mergeCell ref="F3:G3"/>
    <mergeCell ref="J3:K3"/>
    <mergeCell ref="H3:I3"/>
    <mergeCell ref="D3:E3"/>
    <mergeCell ref="T3:U3"/>
    <mergeCell ref="V3:W3"/>
    <mergeCell ref="L3:M3"/>
    <mergeCell ref="R3:S3"/>
    <mergeCell ref="N3:O3"/>
    <mergeCell ref="P3:Q3"/>
    <mergeCell ref="AB3:AC3"/>
    <mergeCell ref="AD3:AE3"/>
    <mergeCell ref="X3:Y3"/>
    <mergeCell ref="Z3:A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view="pageBreakPreview" zoomScale="85" zoomScaleNormal="85" zoomScaleSheetLayoutView="85" workbookViewId="0" topLeftCell="A1">
      <selection activeCell="A1" sqref="A1:H1"/>
    </sheetView>
  </sheetViews>
  <sheetFormatPr defaultColWidth="9.140625" defaultRowHeight="12.75"/>
  <cols>
    <col min="1" max="1" width="10.28125" style="1" bestFit="1" customWidth="1"/>
    <col min="2" max="2" width="6.00390625" style="1" customWidth="1"/>
    <col min="3" max="3" width="24.00390625" style="2" customWidth="1"/>
    <col min="4" max="7" width="9.00390625" style="2" customWidth="1"/>
    <col min="8" max="8" width="17.00390625" style="2" customWidth="1"/>
    <col min="9" max="9" width="9.140625" style="2" hidden="1" customWidth="1"/>
    <col min="10" max="12" width="9.140625" style="1" customWidth="1"/>
    <col min="13" max="20" width="10.57421875" style="1" bestFit="1" customWidth="1"/>
    <col min="21" max="21" width="10.421875" style="1" bestFit="1" customWidth="1"/>
    <col min="22" max="25" width="10.57421875" style="1" bestFit="1" customWidth="1"/>
    <col min="26" max="16384" width="9.140625" style="1" customWidth="1"/>
  </cols>
  <sheetData>
    <row r="1" spans="1:9" s="9" customFormat="1" ht="33.75" customHeight="1">
      <c r="A1" s="299" t="s">
        <v>228</v>
      </c>
      <c r="B1" s="300"/>
      <c r="C1" s="300"/>
      <c r="D1" s="300"/>
      <c r="E1" s="300"/>
      <c r="F1" s="300"/>
      <c r="G1" s="300"/>
      <c r="H1" s="300"/>
      <c r="I1" s="80"/>
    </row>
    <row r="2" spans="1:9" s="9" customFormat="1" ht="18" customHeight="1">
      <c r="A2" s="53"/>
      <c r="B2" s="81"/>
      <c r="C2" s="81"/>
      <c r="D2" s="81"/>
      <c r="E2" s="81"/>
      <c r="F2" s="81"/>
      <c r="G2" s="81"/>
      <c r="H2" s="81"/>
      <c r="I2" s="15"/>
    </row>
    <row r="3" spans="1:9" s="9" customFormat="1" ht="28.5" customHeight="1">
      <c r="A3" s="301" t="s">
        <v>288</v>
      </c>
      <c r="B3" s="302"/>
      <c r="C3" s="302"/>
      <c r="D3" s="302"/>
      <c r="E3" s="302"/>
      <c r="F3" s="302"/>
      <c r="G3" s="302"/>
      <c r="H3" s="302"/>
      <c r="I3" s="302"/>
    </row>
    <row r="4" spans="1:9" s="9" customFormat="1" ht="28.5" customHeight="1">
      <c r="A4" s="303" t="s">
        <v>269</v>
      </c>
      <c r="B4" s="304"/>
      <c r="C4" s="304"/>
      <c r="D4" s="304"/>
      <c r="E4" s="304"/>
      <c r="F4" s="304"/>
      <c r="G4" s="304"/>
      <c r="H4" s="304"/>
      <c r="I4" s="304"/>
    </row>
    <row r="5" spans="1:9" s="9" customFormat="1" ht="28.5" customHeight="1">
      <c r="A5" s="305" t="s">
        <v>258</v>
      </c>
      <c r="B5" s="306"/>
      <c r="C5" s="306"/>
      <c r="D5" s="306"/>
      <c r="E5" s="306"/>
      <c r="F5" s="306"/>
      <c r="G5" s="306"/>
      <c r="H5" s="306"/>
      <c r="I5" s="14"/>
    </row>
    <row r="6" spans="1:8" s="8" customFormat="1" ht="24.75" customHeight="1">
      <c r="A6" s="77" t="s">
        <v>48</v>
      </c>
      <c r="B6" s="79"/>
      <c r="C6" s="12" t="s">
        <v>12</v>
      </c>
      <c r="D6" s="12" t="s">
        <v>13</v>
      </c>
      <c r="E6" s="12" t="s">
        <v>14</v>
      </c>
      <c r="F6" s="12" t="s">
        <v>185</v>
      </c>
      <c r="G6" s="12" t="s">
        <v>15</v>
      </c>
      <c r="H6" s="12" t="s">
        <v>16</v>
      </c>
    </row>
    <row r="7" spans="1:8" s="8" customFormat="1" ht="24.75" customHeight="1">
      <c r="A7" s="78">
        <v>1</v>
      </c>
      <c r="B7" s="288">
        <v>1</v>
      </c>
      <c r="C7" s="13" t="s">
        <v>1</v>
      </c>
      <c r="D7" s="10">
        <f>SUM(E7:G7)</f>
        <v>26</v>
      </c>
      <c r="E7" s="11">
        <f>'team results'!L34</f>
        <v>21</v>
      </c>
      <c r="F7" s="11">
        <v>0</v>
      </c>
      <c r="G7" s="11">
        <f>'team results'!L38</f>
        <v>5</v>
      </c>
      <c r="H7" s="10">
        <f>'team results'!L29</f>
        <v>88</v>
      </c>
    </row>
    <row r="8" spans="1:8" s="8" customFormat="1" ht="24.75" customHeight="1">
      <c r="A8" s="78">
        <v>2</v>
      </c>
      <c r="B8" s="288">
        <v>11</v>
      </c>
      <c r="C8" s="13" t="s">
        <v>43</v>
      </c>
      <c r="D8" s="10">
        <f>'team results'!E40</f>
        <v>26</v>
      </c>
      <c r="E8" s="11">
        <f>'team results'!E34</f>
        <v>21</v>
      </c>
      <c r="F8" s="11">
        <v>0</v>
      </c>
      <c r="G8" s="11">
        <f>'team results'!E38</f>
        <v>5</v>
      </c>
      <c r="H8" s="10">
        <f>'team results'!E29</f>
        <v>88</v>
      </c>
    </row>
    <row r="9" spans="1:8" s="8" customFormat="1" ht="24.75" customHeight="1">
      <c r="A9" s="78">
        <v>3</v>
      </c>
      <c r="B9" s="288">
        <v>4</v>
      </c>
      <c r="C9" s="13" t="s">
        <v>52</v>
      </c>
      <c r="D9" s="10">
        <f>SUM(E9:G9)</f>
        <v>26</v>
      </c>
      <c r="E9" s="11">
        <f>'team results'!H34</f>
        <v>19</v>
      </c>
      <c r="F9" s="11">
        <v>0</v>
      </c>
      <c r="G9" s="11">
        <f>'team results'!H38</f>
        <v>7</v>
      </c>
      <c r="H9" s="10">
        <f>'team results'!H29</f>
        <v>82</v>
      </c>
    </row>
    <row r="10" spans="1:8" s="8" customFormat="1" ht="24.75" customHeight="1">
      <c r="A10" s="78">
        <v>4</v>
      </c>
      <c r="B10" s="288">
        <v>7</v>
      </c>
      <c r="C10" s="13" t="s">
        <v>10</v>
      </c>
      <c r="D10" s="10">
        <f>SUM(E10:G10)</f>
        <v>26</v>
      </c>
      <c r="E10" s="11">
        <f>'team results'!N34</f>
        <v>16</v>
      </c>
      <c r="F10" s="11">
        <f>'team results'!N39</f>
        <v>0</v>
      </c>
      <c r="G10" s="11">
        <f>'team results'!N38</f>
        <v>10</v>
      </c>
      <c r="H10" s="10">
        <f>'team results'!N29</f>
        <v>78</v>
      </c>
    </row>
    <row r="11" spans="1:8" s="8" customFormat="1" ht="24.75" customHeight="1">
      <c r="A11" s="78">
        <v>5</v>
      </c>
      <c r="B11" s="288">
        <v>6</v>
      </c>
      <c r="C11" s="13" t="s">
        <v>2</v>
      </c>
      <c r="D11" s="10">
        <f>SUM(E11:G11)</f>
        <v>26</v>
      </c>
      <c r="E11" s="11">
        <f>'team results'!D34</f>
        <v>14</v>
      </c>
      <c r="F11" s="11">
        <f>'team results'!D39</f>
        <v>0</v>
      </c>
      <c r="G11" s="11">
        <f>'team results'!D38</f>
        <v>12</v>
      </c>
      <c r="H11" s="10">
        <f>'team results'!D29</f>
        <v>74</v>
      </c>
    </row>
    <row r="12" spans="1:8" s="8" customFormat="1" ht="24.75" customHeight="1">
      <c r="A12" s="78">
        <v>6</v>
      </c>
      <c r="B12" s="288">
        <v>14</v>
      </c>
      <c r="C12" s="13" t="s">
        <v>6</v>
      </c>
      <c r="D12" s="10">
        <f>SUM(E12:G12)</f>
        <v>26</v>
      </c>
      <c r="E12" s="11">
        <f>'team results'!G34</f>
        <v>16</v>
      </c>
      <c r="F12" s="11">
        <v>0</v>
      </c>
      <c r="G12" s="11">
        <f>'team results'!G38</f>
        <v>10</v>
      </c>
      <c r="H12" s="10">
        <f>'team results'!G29</f>
        <v>74</v>
      </c>
    </row>
    <row r="13" spans="1:8" s="8" customFormat="1" ht="24.75" customHeight="1">
      <c r="A13" s="78">
        <v>7</v>
      </c>
      <c r="B13" s="288">
        <v>13</v>
      </c>
      <c r="C13" s="13" t="s">
        <v>57</v>
      </c>
      <c r="D13" s="10">
        <f>SUM(E13:G13)</f>
        <v>26</v>
      </c>
      <c r="E13" s="11">
        <f>'team results'!I34</f>
        <v>15</v>
      </c>
      <c r="F13" s="11">
        <v>0</v>
      </c>
      <c r="G13" s="11">
        <f>'team results'!I38</f>
        <v>11</v>
      </c>
      <c r="H13" s="10">
        <f>'team results'!I29</f>
        <v>73</v>
      </c>
    </row>
    <row r="14" spans="1:8" s="8" customFormat="1" ht="24.75" customHeight="1">
      <c r="A14" s="78">
        <v>9</v>
      </c>
      <c r="B14" s="288">
        <v>3</v>
      </c>
      <c r="C14" s="13" t="s">
        <v>8</v>
      </c>
      <c r="D14" s="10">
        <f>SUM(E14:G14)</f>
        <v>26</v>
      </c>
      <c r="E14" s="11">
        <f>'team results'!P34</f>
        <v>13</v>
      </c>
      <c r="F14" s="11">
        <v>0</v>
      </c>
      <c r="G14" s="11">
        <f>'team results'!P38</f>
        <v>13</v>
      </c>
      <c r="H14" s="10">
        <f>'team results'!P29</f>
        <v>61</v>
      </c>
    </row>
    <row r="15" spans="1:8" s="8" customFormat="1" ht="24.75" customHeight="1">
      <c r="A15" s="78">
        <v>8</v>
      </c>
      <c r="B15" s="288">
        <v>9</v>
      </c>
      <c r="C15" s="13" t="s">
        <v>58</v>
      </c>
      <c r="D15" s="10">
        <f>SUM(E15:G15)</f>
        <v>26</v>
      </c>
      <c r="E15" s="11">
        <f>'team results'!C34</f>
        <v>10</v>
      </c>
      <c r="F15" s="11">
        <v>0</v>
      </c>
      <c r="G15" s="11">
        <f>'team results'!C38</f>
        <v>16</v>
      </c>
      <c r="H15" s="10">
        <f>'team results'!C29</f>
        <v>54</v>
      </c>
    </row>
    <row r="16" spans="1:8" s="8" customFormat="1" ht="24.75" customHeight="1">
      <c r="A16" s="78">
        <v>10</v>
      </c>
      <c r="B16" s="288">
        <v>2</v>
      </c>
      <c r="C16" s="13" t="s">
        <v>7</v>
      </c>
      <c r="D16" s="10">
        <f>SUM(E16:G16)</f>
        <v>26</v>
      </c>
      <c r="E16" s="11">
        <f>'team results'!M34</f>
        <v>7</v>
      </c>
      <c r="F16" s="11">
        <v>0</v>
      </c>
      <c r="G16" s="11">
        <f>'team results'!M38</f>
        <v>19</v>
      </c>
      <c r="H16" s="10">
        <f>'team results'!M29</f>
        <v>53</v>
      </c>
    </row>
    <row r="17" spans="1:8" s="8" customFormat="1" ht="24.75" customHeight="1">
      <c r="A17" s="78">
        <v>11</v>
      </c>
      <c r="B17" s="288">
        <v>12</v>
      </c>
      <c r="C17" s="13" t="s">
        <v>44</v>
      </c>
      <c r="D17" s="10">
        <f>SUM(E17:G17)</f>
        <v>26</v>
      </c>
      <c r="E17" s="11">
        <f>'team results'!F34</f>
        <v>9</v>
      </c>
      <c r="F17" s="11">
        <v>1</v>
      </c>
      <c r="G17" s="11">
        <f>'team results'!F38</f>
        <v>16</v>
      </c>
      <c r="H17" s="10">
        <f>'team results'!F29</f>
        <v>50.5</v>
      </c>
    </row>
    <row r="18" spans="1:8" s="8" customFormat="1" ht="24.75" customHeight="1">
      <c r="A18" s="78">
        <v>12</v>
      </c>
      <c r="B18" s="288">
        <v>10</v>
      </c>
      <c r="C18" s="13" t="s">
        <v>3</v>
      </c>
      <c r="D18" s="10">
        <f>SUM(E18:G18)</f>
        <v>26</v>
      </c>
      <c r="E18" s="11">
        <f>'team results'!K34</f>
        <v>7</v>
      </c>
      <c r="F18" s="11">
        <v>1</v>
      </c>
      <c r="G18" s="11">
        <f>'team results'!K38</f>
        <v>18</v>
      </c>
      <c r="H18" s="10">
        <f>'team results'!K29</f>
        <v>47.5</v>
      </c>
    </row>
    <row r="19" spans="1:8" s="8" customFormat="1" ht="24.75" customHeight="1">
      <c r="A19" s="78">
        <v>14</v>
      </c>
      <c r="B19" s="288">
        <v>5</v>
      </c>
      <c r="C19" s="13" t="s">
        <v>9</v>
      </c>
      <c r="D19" s="10">
        <f>SUM(E19:G19)</f>
        <v>26</v>
      </c>
      <c r="E19" s="11">
        <f>'team results'!O34</f>
        <v>7</v>
      </c>
      <c r="F19" s="11">
        <v>0</v>
      </c>
      <c r="G19" s="11">
        <f>'team results'!O38</f>
        <v>19</v>
      </c>
      <c r="H19" s="10">
        <f>'team results'!O29</f>
        <v>45</v>
      </c>
    </row>
    <row r="20" spans="1:8" s="8" customFormat="1" ht="24.75" customHeight="1">
      <c r="A20" s="78">
        <v>13</v>
      </c>
      <c r="B20" s="288">
        <v>8</v>
      </c>
      <c r="C20" s="13" t="s">
        <v>5</v>
      </c>
      <c r="D20" s="10">
        <f>SUM(E20:G20)</f>
        <v>26</v>
      </c>
      <c r="E20" s="11">
        <f>'team results'!J34</f>
        <v>6</v>
      </c>
      <c r="F20" s="11">
        <v>0</v>
      </c>
      <c r="G20" s="11">
        <f>'team results'!J38</f>
        <v>20</v>
      </c>
      <c r="H20" s="10">
        <f>'team results'!J29</f>
        <v>42</v>
      </c>
    </row>
    <row r="23" ht="12.75">
      <c r="A23" s="163" t="s">
        <v>171</v>
      </c>
    </row>
    <row r="25" spans="1:3" ht="12.75">
      <c r="A25" s="289" t="s">
        <v>290</v>
      </c>
      <c r="B25" s="163"/>
      <c r="C25" s="95"/>
    </row>
    <row r="26" spans="1:3" ht="12.75">
      <c r="A26" s="287"/>
      <c r="B26" s="163"/>
      <c r="C26" s="95"/>
    </row>
    <row r="27" ht="12.75">
      <c r="A27" s="163"/>
    </row>
    <row r="29" ht="12.75">
      <c r="A29" s="163"/>
    </row>
    <row r="30" ht="12.75">
      <c r="A30" s="163"/>
    </row>
    <row r="35" ht="23.25">
      <c r="C35" s="3"/>
    </row>
    <row r="36" ht="15.75">
      <c r="C36" s="5"/>
    </row>
    <row r="37" ht="12.75">
      <c r="C37" s="4"/>
    </row>
    <row r="38" spans="1:3" ht="15.75">
      <c r="A38" s="1">
        <v>100</v>
      </c>
      <c r="C38" s="5"/>
    </row>
    <row r="39" spans="1:3" ht="12.75">
      <c r="A39" s="1">
        <v>99</v>
      </c>
      <c r="C39" s="4"/>
    </row>
    <row r="40" ht="12.75">
      <c r="A40" s="1">
        <v>98</v>
      </c>
    </row>
    <row r="41" spans="1:3" ht="12.75">
      <c r="A41" s="1">
        <v>97</v>
      </c>
      <c r="C41" s="4"/>
    </row>
    <row r="42" ht="12.75">
      <c r="C42" s="4"/>
    </row>
  </sheetData>
  <mergeCells count="4">
    <mergeCell ref="A1:H1"/>
    <mergeCell ref="A3:I3"/>
    <mergeCell ref="A4:I4"/>
    <mergeCell ref="A5:H5"/>
  </mergeCells>
  <hyperlinks>
    <hyperlink ref="A5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8"/>
  <sheetViews>
    <sheetView zoomScale="85" zoomScaleNormal="85" workbookViewId="0" topLeftCell="A1">
      <selection activeCell="C26" sqref="C26"/>
    </sheetView>
  </sheetViews>
  <sheetFormatPr defaultColWidth="9.140625" defaultRowHeight="12.75" zeroHeight="1"/>
  <cols>
    <col min="1" max="1" width="29.00390625" style="8" customWidth="1"/>
    <col min="2" max="2" width="23.8515625" style="15" bestFit="1" customWidth="1"/>
    <col min="3" max="3" width="15.140625" style="15" bestFit="1" customWidth="1"/>
    <col min="4" max="4" width="12.00390625" style="15" bestFit="1" customWidth="1"/>
    <col min="5" max="5" width="12.00390625" style="15" customWidth="1"/>
    <col min="6" max="6" width="9.140625" style="15" customWidth="1"/>
    <col min="7" max="7" width="12.00390625" style="15" bestFit="1" customWidth="1"/>
    <col min="8" max="16" width="9.140625" style="15" customWidth="1"/>
    <col min="18" max="18" width="15.421875" style="0" customWidth="1"/>
  </cols>
  <sheetData>
    <row r="1" spans="1:16" ht="18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s="45" customFormat="1" ht="167.25">
      <c r="A2" s="48" t="s">
        <v>29</v>
      </c>
      <c r="B2" s="49" t="s">
        <v>30</v>
      </c>
      <c r="C2" s="49" t="s">
        <v>56</v>
      </c>
      <c r="D2" s="49" t="s">
        <v>2</v>
      </c>
      <c r="E2" s="49" t="s">
        <v>43</v>
      </c>
      <c r="F2" s="49" t="s">
        <v>44</v>
      </c>
      <c r="G2" s="49" t="s">
        <v>6</v>
      </c>
      <c r="H2" s="49" t="s">
        <v>52</v>
      </c>
      <c r="I2" s="49" t="s">
        <v>57</v>
      </c>
      <c r="J2" s="49" t="s">
        <v>5</v>
      </c>
      <c r="K2" s="49" t="s">
        <v>3</v>
      </c>
      <c r="L2" s="49" t="s">
        <v>1</v>
      </c>
      <c r="M2" s="49" t="s">
        <v>7</v>
      </c>
      <c r="N2" s="49" t="s">
        <v>10</v>
      </c>
      <c r="O2" s="49" t="s">
        <v>9</v>
      </c>
      <c r="P2" s="49" t="s">
        <v>8</v>
      </c>
      <c r="Q2" s="128" t="s">
        <v>51</v>
      </c>
    </row>
    <row r="3" spans="1:17" ht="19.5" customHeight="1">
      <c r="A3" s="156">
        <v>40793</v>
      </c>
      <c r="B3" s="25">
        <v>1</v>
      </c>
      <c r="C3" s="25">
        <f>fixtures!C20</f>
        <v>1</v>
      </c>
      <c r="D3" s="25">
        <f>fixtures!B15</f>
        <v>2</v>
      </c>
      <c r="E3" s="25">
        <f>fixtures!C18</f>
        <v>2</v>
      </c>
      <c r="F3" s="25">
        <f>fixtures!B16</f>
        <v>1</v>
      </c>
      <c r="G3" s="25">
        <f>fixtures!B17</f>
        <v>1</v>
      </c>
      <c r="H3" s="25">
        <f>fixtures!C17</f>
        <v>4</v>
      </c>
      <c r="I3" s="25">
        <f>fixtures!B18</f>
        <v>3</v>
      </c>
      <c r="J3" s="25">
        <f>fixtures!B19</f>
        <v>2</v>
      </c>
      <c r="K3" s="25">
        <f>fixtures!C16</f>
        <v>4</v>
      </c>
      <c r="L3" s="25">
        <f>fixtures!C21</f>
        <v>3</v>
      </c>
      <c r="M3" s="25">
        <f>fixtures!C15</f>
        <v>3</v>
      </c>
      <c r="N3" s="25">
        <f>fixtures!B20</f>
        <v>4</v>
      </c>
      <c r="O3" s="25">
        <f>fixtures!C19</f>
        <v>3</v>
      </c>
      <c r="P3" s="25">
        <f>fixtures!B21</f>
        <v>2</v>
      </c>
      <c r="Q3" s="101">
        <f>SUM(C3:P3)</f>
        <v>35</v>
      </c>
    </row>
    <row r="4" spans="1:17" ht="19.5" customHeight="1">
      <c r="A4" s="156">
        <v>40800</v>
      </c>
      <c r="B4" s="25">
        <v>2</v>
      </c>
      <c r="C4" s="25">
        <f>fixtures!G15</f>
        <v>4</v>
      </c>
      <c r="D4" s="62">
        <f>fixtures!G16</f>
        <v>4</v>
      </c>
      <c r="E4" s="25">
        <f>fixtures!G17</f>
        <v>4</v>
      </c>
      <c r="F4" s="25">
        <f>fixtures!H16</f>
        <v>1</v>
      </c>
      <c r="G4" s="25">
        <f>fixtures!G18</f>
        <v>1</v>
      </c>
      <c r="H4" s="25">
        <f>fixtures!H19</f>
        <v>4</v>
      </c>
      <c r="I4" s="25">
        <f>fixtures!G19</f>
        <v>1</v>
      </c>
      <c r="J4" s="25">
        <f>fixtures!H17</f>
        <v>1</v>
      </c>
      <c r="K4" s="25">
        <f>fixtures!H15</f>
        <v>1</v>
      </c>
      <c r="L4" s="25">
        <f>fixtures!H18</f>
        <v>4</v>
      </c>
      <c r="M4" s="25">
        <f>fixtures!G20</f>
        <v>4</v>
      </c>
      <c r="N4" s="25">
        <f>fixtures!H21</f>
        <v>4</v>
      </c>
      <c r="O4" s="25">
        <f>fixtures!G21</f>
        <v>1</v>
      </c>
      <c r="P4" s="25">
        <f>fixtures!H20</f>
        <v>1</v>
      </c>
      <c r="Q4" s="101">
        <f aca="true" t="shared" si="0" ref="Q4:Q28">SUM(C4:P4)</f>
        <v>35</v>
      </c>
    </row>
    <row r="5" spans="1:17" ht="19.5" customHeight="1">
      <c r="A5" s="156">
        <v>40807</v>
      </c>
      <c r="B5" s="25">
        <v>3</v>
      </c>
      <c r="C5" s="25">
        <f>fixtures!B27</f>
        <v>0</v>
      </c>
      <c r="D5" s="25">
        <f>fixtures!C27</f>
        <v>5</v>
      </c>
      <c r="E5" s="25">
        <f>fixtures!B28</f>
        <v>4</v>
      </c>
      <c r="F5" s="25">
        <f>fixtures!C29</f>
        <v>2</v>
      </c>
      <c r="G5" s="25">
        <f>fixtures!C33</f>
        <v>2</v>
      </c>
      <c r="H5" s="25">
        <f>fixtures!B29</f>
        <v>3</v>
      </c>
      <c r="I5" s="25">
        <f>fixtures!C30</f>
        <v>4</v>
      </c>
      <c r="J5" s="25">
        <f>fixtures!C32</f>
        <v>0</v>
      </c>
      <c r="K5" s="25">
        <f>fixtures!B30</f>
        <v>1</v>
      </c>
      <c r="L5" s="25">
        <f>fixtures!B31</f>
        <v>4</v>
      </c>
      <c r="M5" s="25">
        <f>fixtures!C31</f>
        <v>1</v>
      </c>
      <c r="N5" s="25">
        <f>fixtures!B32</f>
        <v>5</v>
      </c>
      <c r="O5" s="25">
        <f>fixtures!C28</f>
        <v>1</v>
      </c>
      <c r="P5" s="25">
        <f>fixtures!B33</f>
        <v>3</v>
      </c>
      <c r="Q5" s="101">
        <f t="shared" si="0"/>
        <v>35</v>
      </c>
    </row>
    <row r="6" spans="1:17" ht="19.5" customHeight="1">
      <c r="A6" s="156">
        <v>40814</v>
      </c>
      <c r="B6" s="25">
        <v>4</v>
      </c>
      <c r="C6" s="25">
        <f>fixtures!H32</f>
        <v>4</v>
      </c>
      <c r="D6" s="25">
        <f>fixtures!G27</f>
        <v>5</v>
      </c>
      <c r="E6" s="25">
        <f>fixtures!H29</f>
        <v>1</v>
      </c>
      <c r="F6" s="25">
        <f>fixtures!G28</f>
        <v>1</v>
      </c>
      <c r="G6" s="25">
        <f>fixtures!H30</f>
        <v>3</v>
      </c>
      <c r="H6" s="25">
        <f>fixtures!G29</f>
        <v>4</v>
      </c>
      <c r="I6" s="25">
        <f>fixtures!H28</f>
        <v>4</v>
      </c>
      <c r="J6" s="25">
        <f>fixtures!G30</f>
        <v>2</v>
      </c>
      <c r="K6" s="25">
        <f>fixtures!H27</f>
        <v>0</v>
      </c>
      <c r="L6" s="25">
        <f>fixtures!G31</f>
        <v>4</v>
      </c>
      <c r="M6" s="25">
        <f>fixtures!G32</f>
        <v>1</v>
      </c>
      <c r="N6" s="25">
        <f>fixtures!H33</f>
        <v>2</v>
      </c>
      <c r="O6" s="25">
        <f>fixtures!H31</f>
        <v>1</v>
      </c>
      <c r="P6" s="25">
        <f>fixtures!G33</f>
        <v>3</v>
      </c>
      <c r="Q6" s="101">
        <f t="shared" si="0"/>
        <v>35</v>
      </c>
    </row>
    <row r="7" spans="1:17" ht="19.5" customHeight="1">
      <c r="A7" s="156">
        <v>40821</v>
      </c>
      <c r="B7" s="25">
        <v>5</v>
      </c>
      <c r="C7" s="25">
        <f>fixtures!B39</f>
        <v>3</v>
      </c>
      <c r="D7" s="25">
        <f>fixtures!C44</f>
        <v>2</v>
      </c>
      <c r="E7" s="25">
        <f>fixtures!B40</f>
        <v>4</v>
      </c>
      <c r="F7" s="25">
        <f>fixtures!C39</f>
        <v>2</v>
      </c>
      <c r="G7" s="25">
        <f>fixtures!C41</f>
        <v>4</v>
      </c>
      <c r="H7" s="25">
        <f>fixtures!C43</f>
        <v>3</v>
      </c>
      <c r="I7" s="25">
        <f>fixtures!B41</f>
        <v>1</v>
      </c>
      <c r="J7" s="25">
        <f>fixtures!B42</f>
        <v>0</v>
      </c>
      <c r="K7" s="25">
        <f>fixtures!B43</f>
        <v>2</v>
      </c>
      <c r="L7" s="25">
        <f>fixtures!C40</f>
        <v>1</v>
      </c>
      <c r="M7" s="25">
        <f>fixtures!C45</f>
        <v>2</v>
      </c>
      <c r="N7" s="25">
        <f>fixtures!B44</f>
        <v>3</v>
      </c>
      <c r="O7" s="25">
        <f>fixtures!B45</f>
        <v>3</v>
      </c>
      <c r="P7" s="25">
        <f>fixtures!C42</f>
        <v>5</v>
      </c>
      <c r="Q7" s="101">
        <f t="shared" si="0"/>
        <v>35</v>
      </c>
    </row>
    <row r="8" spans="1:17" ht="19.5" customHeight="1">
      <c r="A8" s="156">
        <v>40828</v>
      </c>
      <c r="B8" s="25">
        <v>6</v>
      </c>
      <c r="C8" s="25">
        <f>fixtures!H39</f>
        <v>1</v>
      </c>
      <c r="D8" s="25">
        <f>fixtures!H40</f>
        <v>1</v>
      </c>
      <c r="E8" s="25">
        <f>fixtures!G39</f>
        <v>4</v>
      </c>
      <c r="F8" s="25">
        <f>fixtures!H44</f>
        <v>3</v>
      </c>
      <c r="G8" s="25">
        <f>fixtures!G40</f>
        <v>4</v>
      </c>
      <c r="H8" s="25">
        <f>fixtures!H43</f>
        <v>2</v>
      </c>
      <c r="I8" s="25">
        <f>fixtures!G41</f>
        <v>3</v>
      </c>
      <c r="J8" s="25">
        <f>fixtures!H41</f>
        <v>2</v>
      </c>
      <c r="K8" s="25">
        <f>fixtures!G42</f>
        <v>0</v>
      </c>
      <c r="L8" s="25">
        <f>fixtures!G43</f>
        <v>3</v>
      </c>
      <c r="M8" s="25">
        <f>fixtures!G44</f>
        <v>2</v>
      </c>
      <c r="N8" s="25">
        <f>fixtures!H42</f>
        <v>5</v>
      </c>
      <c r="O8" s="25">
        <f>fixtures!G45</f>
        <v>3</v>
      </c>
      <c r="P8" s="25">
        <f>fixtures!H45</f>
        <v>2</v>
      </c>
      <c r="Q8" s="101">
        <f t="shared" si="0"/>
        <v>35</v>
      </c>
    </row>
    <row r="9" spans="1:17" ht="19.5" customHeight="1">
      <c r="A9" s="156">
        <v>40835</v>
      </c>
      <c r="B9" s="25">
        <v>7</v>
      </c>
      <c r="C9" s="25">
        <f>fixtures!B51</f>
        <v>5</v>
      </c>
      <c r="D9" s="25">
        <f>fixtures!C57</f>
        <v>2</v>
      </c>
      <c r="E9" s="25">
        <f>fixtures!C53</f>
        <v>2</v>
      </c>
      <c r="F9" s="25">
        <f>fixtures!B52</f>
        <v>3</v>
      </c>
      <c r="G9" s="25">
        <f>fixtures!B53</f>
        <v>3</v>
      </c>
      <c r="H9" s="25">
        <f>fixtures!B54</f>
        <v>1</v>
      </c>
      <c r="I9" s="25">
        <f>fixtures!C56</f>
        <v>2</v>
      </c>
      <c r="J9" s="25">
        <f>fixtures!B55</f>
        <v>4</v>
      </c>
      <c r="K9" s="25">
        <f>fixtures!C55</f>
        <v>1</v>
      </c>
      <c r="L9" s="25">
        <f>fixtures!C52</f>
        <v>2</v>
      </c>
      <c r="M9" s="25">
        <f>fixtures!C54</f>
        <v>4</v>
      </c>
      <c r="N9" s="25">
        <f>fixtures!B56</f>
        <v>3</v>
      </c>
      <c r="O9" s="25">
        <f>fixtures!C51</f>
        <v>0</v>
      </c>
      <c r="P9" s="25">
        <f>fixtures!B57</f>
        <v>3</v>
      </c>
      <c r="Q9" s="101">
        <f t="shared" si="0"/>
        <v>35</v>
      </c>
    </row>
    <row r="10" spans="1:17" ht="19.5" customHeight="1">
      <c r="A10" s="156">
        <v>40842</v>
      </c>
      <c r="B10" s="25">
        <v>8</v>
      </c>
      <c r="C10" s="25">
        <f>fixtures!G51</f>
        <v>0</v>
      </c>
      <c r="D10" s="25">
        <f>fixtures!G52</f>
        <v>5</v>
      </c>
      <c r="E10" s="25">
        <f>fixtures!H57</f>
        <v>4</v>
      </c>
      <c r="F10" s="25">
        <f>fixtures!G53</f>
        <v>1</v>
      </c>
      <c r="G10" s="25">
        <f>fixtures!H55</f>
        <v>2</v>
      </c>
      <c r="H10" s="25">
        <f>fixtures!H51</f>
        <v>5</v>
      </c>
      <c r="I10" s="25">
        <f>fixtures!G54</f>
        <v>1</v>
      </c>
      <c r="J10" s="25">
        <f>fixtures!H56</f>
        <v>1</v>
      </c>
      <c r="K10" s="25">
        <f>fixtures!G55</f>
        <v>3</v>
      </c>
      <c r="L10" s="25">
        <f>fixtures!H54</f>
        <v>4</v>
      </c>
      <c r="M10" s="25">
        <f>fixtures!G56</f>
        <v>4</v>
      </c>
      <c r="N10" s="25">
        <f>fixtures!H53</f>
        <v>4</v>
      </c>
      <c r="O10" s="25">
        <f>fixtures!H52</f>
        <v>0</v>
      </c>
      <c r="P10" s="25">
        <f>fixtures!G57</f>
        <v>1</v>
      </c>
      <c r="Q10" s="101">
        <f t="shared" si="0"/>
        <v>35</v>
      </c>
    </row>
    <row r="11" spans="1:17" ht="19.5" customHeight="1">
      <c r="A11" s="156">
        <v>40849</v>
      </c>
      <c r="B11" s="25">
        <v>9</v>
      </c>
      <c r="C11" s="25">
        <f>fixtures!C67</f>
        <v>1</v>
      </c>
      <c r="D11" s="25">
        <f>fixtures!C63</f>
        <v>2</v>
      </c>
      <c r="E11" s="25">
        <f>fixtures!B63</f>
        <v>3</v>
      </c>
      <c r="F11" s="25">
        <f>fixtures!C66</f>
        <v>5</v>
      </c>
      <c r="G11" s="25">
        <f>fixtures!B64</f>
        <v>2</v>
      </c>
      <c r="H11" s="25">
        <f>fixtures!B65</f>
        <v>4</v>
      </c>
      <c r="I11" s="25">
        <f>fixtures!C68</f>
        <v>3</v>
      </c>
      <c r="J11" s="25">
        <f>fixtures!B66</f>
        <v>0</v>
      </c>
      <c r="K11" s="25">
        <f>fixtures!C69</f>
        <v>2</v>
      </c>
      <c r="L11" s="25">
        <f>fixtures!B67</f>
        <v>4</v>
      </c>
      <c r="M11" s="25">
        <f>fixtures!B68</f>
        <v>2</v>
      </c>
      <c r="N11" s="25">
        <f>fixtures!C64</f>
        <v>3</v>
      </c>
      <c r="O11" s="25">
        <f>fixtures!C65</f>
        <v>1</v>
      </c>
      <c r="P11" s="25">
        <f>fixtures!B69</f>
        <v>3</v>
      </c>
      <c r="Q11" s="101">
        <f t="shared" si="0"/>
        <v>35</v>
      </c>
    </row>
    <row r="12" spans="1:17" ht="19.5" customHeight="1">
      <c r="A12" s="156">
        <v>40856</v>
      </c>
      <c r="B12" s="25">
        <v>10</v>
      </c>
      <c r="C12" s="25">
        <f>fixtures!H66</f>
        <v>0</v>
      </c>
      <c r="D12" s="25">
        <f>fixtures!G63</f>
        <v>3</v>
      </c>
      <c r="E12" s="25">
        <f>fixtures!H68</f>
        <v>3</v>
      </c>
      <c r="F12" s="25">
        <f>fixtures!G64</f>
        <v>3</v>
      </c>
      <c r="G12" s="25">
        <f>fixtures!G65</f>
        <v>4</v>
      </c>
      <c r="H12" s="25">
        <f>fixtures!H63</f>
        <v>2</v>
      </c>
      <c r="I12" s="25">
        <f>fixtures!G66</f>
        <v>5</v>
      </c>
      <c r="J12" s="25">
        <f>fixtures!H67</f>
        <v>2</v>
      </c>
      <c r="K12" s="25">
        <f>fixtures!H69</f>
        <v>4</v>
      </c>
      <c r="L12" s="25">
        <f>fixtures!G67</f>
        <v>3</v>
      </c>
      <c r="M12" s="25">
        <f>fixtures!H65</f>
        <v>1</v>
      </c>
      <c r="N12" s="25">
        <f>fixtures!G68</f>
        <v>2</v>
      </c>
      <c r="O12" s="25">
        <f>fixtures!G69</f>
        <v>1</v>
      </c>
      <c r="P12" s="25">
        <f>fixtures!H64</f>
        <v>2</v>
      </c>
      <c r="Q12" s="101">
        <f t="shared" si="0"/>
        <v>35</v>
      </c>
    </row>
    <row r="13" spans="1:17" ht="19.5" customHeight="1">
      <c r="A13" s="156">
        <v>40863</v>
      </c>
      <c r="B13" s="25">
        <v>11</v>
      </c>
      <c r="C13" s="25">
        <f>fixtures!B75</f>
        <v>4</v>
      </c>
      <c r="D13" s="25">
        <f>fixtures!B76</f>
        <v>1</v>
      </c>
      <c r="E13" s="25">
        <f>fixtures!C79</f>
        <v>3</v>
      </c>
      <c r="F13" s="25">
        <f>fixtures!B77</f>
        <v>1</v>
      </c>
      <c r="G13" s="25">
        <f>fixtures!C77</f>
        <v>4</v>
      </c>
      <c r="H13" s="25">
        <f>fixtures!C81</f>
        <v>4</v>
      </c>
      <c r="I13" s="25">
        <f>fixtures!B78</f>
        <v>4</v>
      </c>
      <c r="J13" s="25">
        <f>fixtures!C75</f>
        <v>1</v>
      </c>
      <c r="K13" s="25">
        <f>fixtures!B79</f>
        <v>2</v>
      </c>
      <c r="L13" s="25">
        <f>fixtures!C76</f>
        <v>4</v>
      </c>
      <c r="M13" s="25">
        <f>fixtures!B80</f>
        <v>2</v>
      </c>
      <c r="N13" s="25">
        <f>fixtures!C80</f>
        <v>3</v>
      </c>
      <c r="O13" s="25">
        <f>fixtures!C78</f>
        <v>1</v>
      </c>
      <c r="P13" s="25">
        <f>fixtures!B81</f>
        <v>1</v>
      </c>
      <c r="Q13" s="101">
        <f t="shared" si="0"/>
        <v>35</v>
      </c>
    </row>
    <row r="14" spans="1:17" ht="19.5" customHeight="1">
      <c r="A14" s="156">
        <v>40870</v>
      </c>
      <c r="B14" s="25">
        <v>12</v>
      </c>
      <c r="C14" s="25">
        <f>fixtures!G75</f>
        <v>3</v>
      </c>
      <c r="D14" s="25">
        <f>fixtures!H78</f>
        <v>2</v>
      </c>
      <c r="E14" s="25">
        <f>fixtures!G76</f>
        <v>4</v>
      </c>
      <c r="F14" s="25">
        <f>fixtures!H80</f>
        <v>4</v>
      </c>
      <c r="G14" s="25">
        <f>fixtures!H75</f>
        <v>2</v>
      </c>
      <c r="H14" s="25">
        <f>fixtures!G77</f>
        <v>3</v>
      </c>
      <c r="I14" s="25">
        <f>fixtures!H81</f>
        <v>1</v>
      </c>
      <c r="J14" s="25">
        <f>fixtures!G78</f>
        <v>3</v>
      </c>
      <c r="K14" s="25">
        <f>fixtures!H79</f>
        <v>0</v>
      </c>
      <c r="L14" s="25">
        <f>fixtures!G79</f>
        <v>5</v>
      </c>
      <c r="M14" s="25">
        <f>fixtures!H76</f>
        <v>1</v>
      </c>
      <c r="N14" s="25">
        <f>fixtures!H77</f>
        <v>2</v>
      </c>
      <c r="O14" s="25">
        <f>fixtures!G80</f>
        <v>1</v>
      </c>
      <c r="P14" s="25">
        <f>fixtures!G81</f>
        <v>4</v>
      </c>
      <c r="Q14" s="101">
        <f t="shared" si="0"/>
        <v>35</v>
      </c>
    </row>
    <row r="15" spans="1:17" ht="19.5" customHeight="1" thickBot="1">
      <c r="A15" s="156">
        <v>40877</v>
      </c>
      <c r="B15" s="61">
        <v>13</v>
      </c>
      <c r="C15" s="61">
        <f>fixtures!C93</f>
        <v>2</v>
      </c>
      <c r="D15" s="61">
        <f>fixtures!C89</f>
        <v>5</v>
      </c>
      <c r="E15" s="61">
        <f>fixtures!B87</f>
        <v>5</v>
      </c>
      <c r="F15" s="61">
        <f>fixtures!C87</f>
        <v>0</v>
      </c>
      <c r="G15" s="61">
        <f>fixtures!B88</f>
        <v>3</v>
      </c>
      <c r="H15" s="61">
        <f>fixtures!C90</f>
        <v>3</v>
      </c>
      <c r="I15" s="61">
        <f>fixtures!B89</f>
        <v>0</v>
      </c>
      <c r="J15" s="61">
        <f>fixtures!B90</f>
        <v>2</v>
      </c>
      <c r="K15" s="61">
        <f>fixtures!B91</f>
        <v>1</v>
      </c>
      <c r="L15" s="61">
        <f>fixtures!C92</f>
        <v>4</v>
      </c>
      <c r="M15" s="61">
        <f>fixtures!C91</f>
        <v>4</v>
      </c>
      <c r="N15" s="61">
        <f>fixtures!B92</f>
        <v>1</v>
      </c>
      <c r="O15" s="61">
        <f>fixtures!C88</f>
        <v>2</v>
      </c>
      <c r="P15" s="61">
        <f>fixtures!B93</f>
        <v>3</v>
      </c>
      <c r="Q15" s="101">
        <f t="shared" si="0"/>
        <v>35</v>
      </c>
    </row>
    <row r="16" spans="1:17" ht="19.5" customHeight="1">
      <c r="A16" s="156">
        <v>40891</v>
      </c>
      <c r="B16" s="60">
        <v>14</v>
      </c>
      <c r="C16" s="60">
        <f>fixtures!G87</f>
        <v>1</v>
      </c>
      <c r="D16" s="60">
        <f>fixtures!H92</f>
        <v>4</v>
      </c>
      <c r="E16" s="60">
        <f>fixtures!G88</f>
        <v>3</v>
      </c>
      <c r="F16" s="60">
        <f>fixtures!H90</f>
        <v>2.5</v>
      </c>
      <c r="G16" s="60">
        <f>fixtures!H89</f>
        <v>5</v>
      </c>
      <c r="H16" s="60">
        <f>fixtures!G89</f>
        <v>0</v>
      </c>
      <c r="I16" s="60">
        <f>fixtures!H88</f>
        <v>2</v>
      </c>
      <c r="J16" s="60">
        <f>fixtures!H93</f>
        <v>3</v>
      </c>
      <c r="K16" s="60">
        <f>fixtures!G90</f>
        <v>2.5</v>
      </c>
      <c r="L16" s="60">
        <f>fixtures!G91</f>
        <v>5</v>
      </c>
      <c r="M16" s="60">
        <f>fixtures!G92</f>
        <v>1</v>
      </c>
      <c r="N16" s="60">
        <f>fixtures!H87</f>
        <v>4</v>
      </c>
      <c r="O16" s="60">
        <f>fixtures!G93</f>
        <v>2</v>
      </c>
      <c r="P16" s="60">
        <f>fixtures!H91</f>
        <v>0</v>
      </c>
      <c r="Q16" s="101">
        <f t="shared" si="0"/>
        <v>35</v>
      </c>
    </row>
    <row r="17" spans="1:17" ht="19.5" customHeight="1">
      <c r="A17" s="156">
        <v>40898</v>
      </c>
      <c r="B17" s="25">
        <v>15</v>
      </c>
      <c r="C17" s="25">
        <f>fixtures!C102</f>
        <v>4</v>
      </c>
      <c r="D17" s="25">
        <f>fixtures!C99</f>
        <v>5</v>
      </c>
      <c r="E17" s="25">
        <f>fixtures!C101</f>
        <v>5</v>
      </c>
      <c r="F17" s="25">
        <f>fixtures!B99</f>
        <v>0</v>
      </c>
      <c r="G17" s="25">
        <f>fixtures!C103</f>
        <v>2</v>
      </c>
      <c r="H17" s="25">
        <f>fixtures!B100</f>
        <v>3</v>
      </c>
      <c r="I17" s="25">
        <f>fixtures!C100</f>
        <v>2</v>
      </c>
      <c r="J17" s="25">
        <f>fixtures!B101</f>
        <v>0</v>
      </c>
      <c r="K17" s="25">
        <f>fixtures!B102</f>
        <v>1</v>
      </c>
      <c r="L17" s="25">
        <f>fixtures!B103</f>
        <v>3</v>
      </c>
      <c r="M17" s="25">
        <f>fixtures!C105</f>
        <v>2</v>
      </c>
      <c r="N17" s="25">
        <f>fixtures!B104</f>
        <v>4</v>
      </c>
      <c r="O17" s="25">
        <f>fixtures!C104</f>
        <v>1</v>
      </c>
      <c r="P17" s="25">
        <f>fixtures!B105</f>
        <v>3</v>
      </c>
      <c r="Q17" s="101">
        <f t="shared" si="0"/>
        <v>35</v>
      </c>
    </row>
    <row r="18" spans="1:17" ht="19.5" customHeight="1">
      <c r="A18" s="156">
        <v>40912</v>
      </c>
      <c r="B18" s="25">
        <v>16</v>
      </c>
      <c r="C18" s="25">
        <f>fixtures!H99</f>
        <v>1</v>
      </c>
      <c r="D18" s="25">
        <f>fixtures!G99</f>
        <v>4</v>
      </c>
      <c r="E18" s="25">
        <f>fixtures!H105</f>
        <v>1</v>
      </c>
      <c r="F18" s="25">
        <f>fixtures!G100</f>
        <v>3</v>
      </c>
      <c r="G18" s="25">
        <f>fixtures!G101</f>
        <v>4</v>
      </c>
      <c r="H18" s="25">
        <f>fixtures!H100</f>
        <v>2</v>
      </c>
      <c r="I18" s="25">
        <f>fixtures!G102</f>
        <v>4</v>
      </c>
      <c r="J18" s="25">
        <f>fixtures!G103</f>
        <v>3</v>
      </c>
      <c r="K18" s="25">
        <f>fixtures!H102</f>
        <v>1</v>
      </c>
      <c r="L18" s="25">
        <f>fixtures!H104</f>
        <v>2</v>
      </c>
      <c r="M18" s="25">
        <f>fixtures!G104</f>
        <v>3</v>
      </c>
      <c r="N18" s="25">
        <f>fixtures!H103</f>
        <v>2</v>
      </c>
      <c r="O18" s="25">
        <f>fixtures!G105</f>
        <v>4</v>
      </c>
      <c r="P18" s="25">
        <f>fixtures!H101</f>
        <v>1</v>
      </c>
      <c r="Q18" s="101">
        <f t="shared" si="0"/>
        <v>35</v>
      </c>
    </row>
    <row r="19" spans="1:17" ht="19.5" customHeight="1">
      <c r="A19" s="156">
        <v>40919</v>
      </c>
      <c r="B19" s="25">
        <v>17</v>
      </c>
      <c r="C19" s="25">
        <f>fixtures!B111</f>
        <v>3</v>
      </c>
      <c r="D19" s="25">
        <f>fixtures!C115</f>
        <v>4</v>
      </c>
      <c r="E19" s="25">
        <f>fixtures!B112</f>
        <v>1</v>
      </c>
      <c r="F19" s="25">
        <f>fixtures!C114</f>
        <v>1</v>
      </c>
      <c r="G19" s="25">
        <f>fixtures!B113</f>
        <v>3</v>
      </c>
      <c r="H19" s="25">
        <f>fixtures!C112</f>
        <v>4</v>
      </c>
      <c r="I19" s="25">
        <f>fixtures!B114</f>
        <v>4</v>
      </c>
      <c r="J19" s="25">
        <f>fixtures!C113</f>
        <v>2</v>
      </c>
      <c r="K19" s="25">
        <f>fixtures!B115</f>
        <v>1</v>
      </c>
      <c r="L19" s="25">
        <f>fixtures!C117</f>
        <v>4</v>
      </c>
      <c r="M19" s="25">
        <f>fixtures!C111</f>
        <v>2</v>
      </c>
      <c r="N19" s="25">
        <f>fixtures!B116</f>
        <v>4</v>
      </c>
      <c r="O19" s="25">
        <f>fixtures!B117</f>
        <v>1</v>
      </c>
      <c r="P19" s="25">
        <f>fixtures!C116</f>
        <v>1</v>
      </c>
      <c r="Q19" s="101">
        <f t="shared" si="0"/>
        <v>35</v>
      </c>
    </row>
    <row r="20" spans="1:17" ht="19.5" customHeight="1">
      <c r="A20" s="156">
        <v>40926</v>
      </c>
      <c r="B20" s="25">
        <v>18</v>
      </c>
      <c r="C20" s="25">
        <f>fixtures!H112</f>
        <v>2</v>
      </c>
      <c r="D20" s="62">
        <f>fixtures!G111</f>
        <v>1</v>
      </c>
      <c r="E20" s="25">
        <f>fixtures!H115</f>
        <v>5</v>
      </c>
      <c r="F20" s="25">
        <f>fixtures!G112</f>
        <v>3</v>
      </c>
      <c r="G20" s="25">
        <f>fixtures!G113</f>
        <v>5</v>
      </c>
      <c r="H20" s="25">
        <f>fixtures!G114</f>
        <v>4</v>
      </c>
      <c r="I20" s="25">
        <f>fixtures!H113</f>
        <v>0</v>
      </c>
      <c r="J20" s="25">
        <f>fixtures!H117</f>
        <v>1</v>
      </c>
      <c r="K20" s="25">
        <f>fixtures!H114</f>
        <v>1</v>
      </c>
      <c r="L20" s="25">
        <f>fixtures!G115</f>
        <v>0</v>
      </c>
      <c r="M20" s="25">
        <f>fixtures!G116</f>
        <v>2</v>
      </c>
      <c r="N20" s="62">
        <f>fixtures!H111</f>
        <v>4</v>
      </c>
      <c r="O20" s="25">
        <f>fixtures!H116</f>
        <v>3</v>
      </c>
      <c r="P20" s="25">
        <f>fixtures!G117</f>
        <v>4</v>
      </c>
      <c r="Q20" s="101">
        <f t="shared" si="0"/>
        <v>35</v>
      </c>
    </row>
    <row r="21" spans="1:17" ht="19.5" customHeight="1">
      <c r="A21" s="156">
        <v>40933</v>
      </c>
      <c r="B21" s="25">
        <v>19</v>
      </c>
      <c r="C21" s="25">
        <f>fixtures!B123</f>
        <v>2</v>
      </c>
      <c r="D21" s="25">
        <f>fixtures!B124</f>
        <v>4</v>
      </c>
      <c r="E21" s="25">
        <f>fixtures!C123</f>
        <v>3</v>
      </c>
      <c r="F21" s="25">
        <f>fixtures!B125</f>
        <v>2</v>
      </c>
      <c r="G21" s="25">
        <f>fixtures!C124</f>
        <v>1</v>
      </c>
      <c r="H21" s="25">
        <f>fixtures!B126</f>
        <v>2</v>
      </c>
      <c r="I21" s="25">
        <f>fixtures!C127</f>
        <v>4</v>
      </c>
      <c r="J21" s="25">
        <f>fixtures!B127</f>
        <v>1</v>
      </c>
      <c r="K21" s="25">
        <f>fixtures!C128</f>
        <v>3</v>
      </c>
      <c r="L21" s="25">
        <f>fixtures!C126</f>
        <v>3</v>
      </c>
      <c r="M21" s="25">
        <f>fixtures!C125</f>
        <v>3</v>
      </c>
      <c r="N21" s="25">
        <f>fixtures!B128</f>
        <v>2</v>
      </c>
      <c r="O21" s="25">
        <f>fixtures!C129</f>
        <v>4</v>
      </c>
      <c r="P21" s="25">
        <f>fixtures!B129</f>
        <v>1</v>
      </c>
      <c r="Q21" s="101">
        <f t="shared" si="0"/>
        <v>35</v>
      </c>
    </row>
    <row r="22" spans="1:17" ht="19.5" customHeight="1">
      <c r="A22" s="156">
        <v>40940</v>
      </c>
      <c r="B22" s="25">
        <v>20</v>
      </c>
      <c r="C22" s="25">
        <f>fixtures!H129</f>
        <v>1</v>
      </c>
      <c r="D22" s="25">
        <f>fixtures!G123</f>
        <v>3</v>
      </c>
      <c r="E22" s="25">
        <f>fixtures!G124</f>
        <v>3</v>
      </c>
      <c r="F22" s="25">
        <f>fixtures!H127</f>
        <v>0</v>
      </c>
      <c r="G22" s="25">
        <f>fixtures!H124</f>
        <v>2</v>
      </c>
      <c r="H22" s="25">
        <f>fixtures!H128</f>
        <v>3</v>
      </c>
      <c r="I22" s="25">
        <f>fixtures!G125</f>
        <v>4</v>
      </c>
      <c r="J22" s="25">
        <f>fixtures!H126</f>
        <v>1</v>
      </c>
      <c r="K22" s="25">
        <f>fixtures!G126</f>
        <v>4</v>
      </c>
      <c r="L22" s="25">
        <f>fixtures!G127</f>
        <v>5</v>
      </c>
      <c r="M22" s="25">
        <f>fixtures!G128</f>
        <v>2</v>
      </c>
      <c r="N22" s="25">
        <f>fixtures!H125</f>
        <v>1</v>
      </c>
      <c r="O22" s="25">
        <f>fixtures!G129</f>
        <v>4</v>
      </c>
      <c r="P22" s="25">
        <f>fixtures!H123</f>
        <v>2</v>
      </c>
      <c r="Q22" s="101">
        <f t="shared" si="0"/>
        <v>35</v>
      </c>
    </row>
    <row r="23" spans="1:17" ht="19.5" customHeight="1">
      <c r="A23" s="156">
        <v>40954</v>
      </c>
      <c r="B23" s="25">
        <v>21</v>
      </c>
      <c r="C23" s="25">
        <f>fixtures!C137</f>
        <v>1</v>
      </c>
      <c r="D23" s="25">
        <f>fixtures!C141</f>
        <v>3</v>
      </c>
      <c r="E23" s="25">
        <f>fixtures!B135</f>
        <v>5</v>
      </c>
      <c r="F23" s="25">
        <f>fixtures!C140</f>
        <v>1</v>
      </c>
      <c r="G23" s="25">
        <f>fixtures!B136</f>
        <v>3</v>
      </c>
      <c r="H23" s="25">
        <f>fixtures!B137</f>
        <v>4</v>
      </c>
      <c r="I23" s="25">
        <f>fixtures!C139</f>
        <v>1</v>
      </c>
      <c r="J23" s="25">
        <f>fixtures!B138</f>
        <v>3</v>
      </c>
      <c r="K23" s="25">
        <f>fixtures!C136</f>
        <v>2</v>
      </c>
      <c r="L23" s="25">
        <f>fixtures!B139</f>
        <v>4</v>
      </c>
      <c r="M23" s="25">
        <f>fixtures!C138</f>
        <v>2</v>
      </c>
      <c r="N23" s="25">
        <f>fixtures!B140</f>
        <v>4</v>
      </c>
      <c r="O23" s="25">
        <f>fixtures!B141</f>
        <v>2</v>
      </c>
      <c r="P23" s="25">
        <f>fixtures!C135</f>
        <v>0</v>
      </c>
      <c r="Q23" s="101">
        <f t="shared" si="0"/>
        <v>35</v>
      </c>
    </row>
    <row r="24" spans="1:17" ht="19.5" customHeight="1">
      <c r="A24" s="156">
        <v>40961</v>
      </c>
      <c r="B24" s="25">
        <v>22</v>
      </c>
      <c r="C24" s="25">
        <f>fixtures!G135</f>
        <v>3</v>
      </c>
      <c r="D24" s="25">
        <f>fixtures!G136</f>
        <v>1</v>
      </c>
      <c r="E24" s="25">
        <f>fixtures!H136</f>
        <v>4</v>
      </c>
      <c r="F24" s="25">
        <f>fixtures!G137</f>
        <v>3</v>
      </c>
      <c r="G24" s="25">
        <f>fixtures!H140</f>
        <v>2</v>
      </c>
      <c r="H24" s="25">
        <f>fixtures!H141</f>
        <v>5</v>
      </c>
      <c r="I24" s="25">
        <f>fixtures!G138</f>
        <v>5</v>
      </c>
      <c r="J24" s="25">
        <f>fixtures!H137</f>
        <v>2</v>
      </c>
      <c r="K24" s="25">
        <f>fixtures!G139</f>
        <v>1</v>
      </c>
      <c r="L24" s="25">
        <f>fixtures!H135</f>
        <v>2</v>
      </c>
      <c r="M24" s="25">
        <f>fixtures!H138</f>
        <v>0</v>
      </c>
      <c r="N24" s="25">
        <f>fixtures!G140</f>
        <v>3</v>
      </c>
      <c r="O24" s="25">
        <f>fixtures!G141</f>
        <v>0</v>
      </c>
      <c r="P24" s="25">
        <f>fixtures!H139</f>
        <v>4</v>
      </c>
      <c r="Q24" s="101">
        <f t="shared" si="0"/>
        <v>35</v>
      </c>
    </row>
    <row r="25" spans="1:17" ht="19.5" customHeight="1">
      <c r="A25" s="156">
        <v>40968</v>
      </c>
      <c r="B25" s="25">
        <v>23</v>
      </c>
      <c r="C25" s="25">
        <f>fixtures!B147</f>
        <v>3</v>
      </c>
      <c r="D25" s="25">
        <f>fixtures!C149</f>
        <v>2</v>
      </c>
      <c r="E25" s="25">
        <f>fixtures!B148</f>
        <v>3</v>
      </c>
      <c r="F25" s="25">
        <f>fixtures!C153</f>
        <v>1</v>
      </c>
      <c r="G25" s="25">
        <f>fixtures!C152</f>
        <v>3</v>
      </c>
      <c r="H25" s="25">
        <f>fixtures!B149</f>
        <v>3</v>
      </c>
      <c r="I25" s="25">
        <f>fixtures!C147</f>
        <v>2</v>
      </c>
      <c r="J25" s="25">
        <f>fixtures!B150</f>
        <v>1</v>
      </c>
      <c r="K25" s="25">
        <f>fixtures!B151</f>
        <v>3</v>
      </c>
      <c r="L25" s="25">
        <f>fixtures!C150</f>
        <v>4</v>
      </c>
      <c r="M25" s="25">
        <f>fixtures!B152</f>
        <v>2</v>
      </c>
      <c r="N25" s="25">
        <f>fixtures!C148</f>
        <v>2</v>
      </c>
      <c r="O25" s="25">
        <f>fixtures!C151</f>
        <v>2</v>
      </c>
      <c r="P25" s="25">
        <f>fixtures!B153</f>
        <v>4</v>
      </c>
      <c r="Q25" s="101">
        <f t="shared" si="0"/>
        <v>35</v>
      </c>
    </row>
    <row r="26" spans="1:17" ht="19.5" customHeight="1">
      <c r="A26" s="156">
        <v>40609</v>
      </c>
      <c r="B26" s="25">
        <v>24</v>
      </c>
      <c r="C26" s="25">
        <f>fixtures!H150</f>
        <v>2</v>
      </c>
      <c r="D26" s="25">
        <f>fixtures!H151</f>
        <v>0</v>
      </c>
      <c r="E26" s="25">
        <f>fixtures!G147</f>
        <v>4</v>
      </c>
      <c r="F26" s="25">
        <f>fixtures!H148</f>
        <v>2</v>
      </c>
      <c r="G26" s="25">
        <f>fixtures!G148</f>
        <v>3</v>
      </c>
      <c r="H26" s="25">
        <f>fixtures!G149</f>
        <v>2</v>
      </c>
      <c r="I26" s="25">
        <f>fixtures!H153</f>
        <v>4</v>
      </c>
      <c r="J26" s="25">
        <f>fixtures!G150</f>
        <v>3</v>
      </c>
      <c r="K26" s="25">
        <f>fixtures!H147</f>
        <v>1</v>
      </c>
      <c r="L26" s="25">
        <f>fixtures!G151</f>
        <v>5</v>
      </c>
      <c r="M26" s="25">
        <f>fixtures!H152</f>
        <v>1</v>
      </c>
      <c r="N26" s="25">
        <f>fixtures!G152</f>
        <v>4</v>
      </c>
      <c r="O26" s="25">
        <f>fixtures!G153</f>
        <v>1</v>
      </c>
      <c r="P26" s="25">
        <f>fixtures!H149</f>
        <v>3</v>
      </c>
      <c r="Q26" s="101">
        <f t="shared" si="0"/>
        <v>35</v>
      </c>
    </row>
    <row r="27" spans="1:17" ht="19.5" customHeight="1">
      <c r="A27" s="156">
        <v>40616</v>
      </c>
      <c r="B27" s="25">
        <v>25</v>
      </c>
      <c r="C27" s="25">
        <f>fixtures!C161</f>
        <v>2</v>
      </c>
      <c r="D27" s="25">
        <f>fixtures!B159</f>
        <v>4</v>
      </c>
      <c r="E27" s="25">
        <f>fixtures!C164</f>
        <v>4</v>
      </c>
      <c r="F27" s="25">
        <f>fixtures!B160</f>
        <v>4</v>
      </c>
      <c r="G27" s="25">
        <f>fixtures!B161</f>
        <v>3</v>
      </c>
      <c r="H27" s="25">
        <f>fixtures!C165</f>
        <v>4</v>
      </c>
      <c r="I27" s="25">
        <f>fixtures!B162</f>
        <v>4</v>
      </c>
      <c r="J27" s="25">
        <f>fixtures!C159</f>
        <v>1</v>
      </c>
      <c r="K27" s="25">
        <f>fixtures!B163</f>
        <v>2</v>
      </c>
      <c r="L27" s="25">
        <f>fixtures!C163</f>
        <v>3</v>
      </c>
      <c r="M27" s="25">
        <f>fixtures!B164</f>
        <v>1</v>
      </c>
      <c r="N27" s="25">
        <f>fixtures!B165</f>
        <v>1</v>
      </c>
      <c r="O27" s="25">
        <f>fixtures!C160</f>
        <v>1</v>
      </c>
      <c r="P27" s="25">
        <f>fixtures!C162</f>
        <v>1</v>
      </c>
      <c r="Q27" s="101">
        <f t="shared" si="0"/>
        <v>35</v>
      </c>
    </row>
    <row r="28" spans="1:17" ht="19.5" customHeight="1">
      <c r="A28" s="156">
        <v>40623</v>
      </c>
      <c r="B28" s="25">
        <v>26</v>
      </c>
      <c r="C28" s="25">
        <f>fixtures!G159</f>
        <v>1</v>
      </c>
      <c r="D28" s="25">
        <f>fixtures!G160</f>
        <v>0</v>
      </c>
      <c r="E28" s="25">
        <f>fixtures!H161</f>
        <v>4</v>
      </c>
      <c r="F28" s="25">
        <f>fixtures!G161</f>
        <v>1</v>
      </c>
      <c r="G28" s="25">
        <f>fixtures!H165</f>
        <v>3</v>
      </c>
      <c r="H28" s="25">
        <f>fixtures!G162</f>
        <v>4</v>
      </c>
      <c r="I28" s="25">
        <f>fixtures!H160</f>
        <v>5</v>
      </c>
      <c r="J28" s="25">
        <f>fixtures!H162</f>
        <v>1</v>
      </c>
      <c r="K28" s="25">
        <f>fixtures!H164</f>
        <v>4</v>
      </c>
      <c r="L28" s="25">
        <f>fixtures!G163</f>
        <v>3</v>
      </c>
      <c r="M28" s="25">
        <f>fixtures!G164</f>
        <v>1</v>
      </c>
      <c r="N28" s="25">
        <f>fixtures!H163</f>
        <v>2</v>
      </c>
      <c r="O28" s="25">
        <f>fixtures!G165</f>
        <v>2</v>
      </c>
      <c r="P28" s="25">
        <f>fixtures!H159</f>
        <v>4</v>
      </c>
      <c r="Q28" s="101">
        <f t="shared" si="0"/>
        <v>35</v>
      </c>
    </row>
    <row r="29" spans="1:16" s="56" customFormat="1" ht="19.5" customHeight="1">
      <c r="A29" s="155" t="s">
        <v>31</v>
      </c>
      <c r="B29" s="55"/>
      <c r="C29" s="57">
        <f aca="true" t="shared" si="1" ref="C29:P29">SUM(C3:C28)</f>
        <v>54</v>
      </c>
      <c r="D29" s="57">
        <f t="shared" si="1"/>
        <v>74</v>
      </c>
      <c r="E29" s="57">
        <f t="shared" si="1"/>
        <v>88</v>
      </c>
      <c r="F29" s="57">
        <f t="shared" si="1"/>
        <v>50.5</v>
      </c>
      <c r="G29" s="57">
        <f t="shared" si="1"/>
        <v>74</v>
      </c>
      <c r="H29" s="57">
        <f t="shared" si="1"/>
        <v>82</v>
      </c>
      <c r="I29" s="57">
        <f t="shared" si="1"/>
        <v>73</v>
      </c>
      <c r="J29" s="57">
        <f t="shared" si="1"/>
        <v>42</v>
      </c>
      <c r="K29" s="57">
        <f t="shared" si="1"/>
        <v>47.5</v>
      </c>
      <c r="L29" s="57">
        <f t="shared" si="1"/>
        <v>88</v>
      </c>
      <c r="M29" s="57">
        <f t="shared" si="1"/>
        <v>53</v>
      </c>
      <c r="N29" s="57">
        <f t="shared" si="1"/>
        <v>78</v>
      </c>
      <c r="O29" s="57">
        <f t="shared" si="1"/>
        <v>45</v>
      </c>
      <c r="P29" s="57">
        <f t="shared" si="1"/>
        <v>61</v>
      </c>
    </row>
    <row r="30" spans="1:16" ht="19.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9.5" customHeight="1">
      <c r="A31" s="33"/>
      <c r="B31" s="34" t="s">
        <v>33</v>
      </c>
      <c r="C31" s="34">
        <f aca="true" t="shared" si="2" ref="C31:P31">COUNTIF(C3:C28,"5")</f>
        <v>1</v>
      </c>
      <c r="D31" s="34">
        <f t="shared" si="2"/>
        <v>5</v>
      </c>
      <c r="E31" s="34">
        <f t="shared" si="2"/>
        <v>4</v>
      </c>
      <c r="F31" s="34">
        <f t="shared" si="2"/>
        <v>1</v>
      </c>
      <c r="G31" s="34">
        <f>COUNTIF(G3:G28,"5")</f>
        <v>2</v>
      </c>
      <c r="H31" s="34">
        <f t="shared" si="2"/>
        <v>2</v>
      </c>
      <c r="I31" s="34">
        <f t="shared" si="2"/>
        <v>3</v>
      </c>
      <c r="J31" s="34">
        <f t="shared" si="2"/>
        <v>0</v>
      </c>
      <c r="K31" s="34">
        <f t="shared" si="2"/>
        <v>0</v>
      </c>
      <c r="L31" s="34">
        <f t="shared" si="2"/>
        <v>4</v>
      </c>
      <c r="M31" s="34">
        <f t="shared" si="2"/>
        <v>0</v>
      </c>
      <c r="N31" s="34">
        <f t="shared" si="2"/>
        <v>2</v>
      </c>
      <c r="O31" s="34">
        <f t="shared" si="2"/>
        <v>0</v>
      </c>
      <c r="P31" s="34">
        <f t="shared" si="2"/>
        <v>1</v>
      </c>
    </row>
    <row r="32" spans="1:16" ht="19.5" customHeight="1">
      <c r="A32" s="33"/>
      <c r="B32" s="34" t="s">
        <v>34</v>
      </c>
      <c r="C32" s="34">
        <f aca="true" t="shared" si="3" ref="C32:P32">COUNTIF(C3:C28,"4")</f>
        <v>4</v>
      </c>
      <c r="D32" s="34">
        <f t="shared" si="3"/>
        <v>6</v>
      </c>
      <c r="E32" s="34">
        <f t="shared" si="3"/>
        <v>10</v>
      </c>
      <c r="F32" s="34">
        <f t="shared" si="3"/>
        <v>2</v>
      </c>
      <c r="G32" s="34">
        <f>COUNTIF(G3:G28,"4")</f>
        <v>5</v>
      </c>
      <c r="H32" s="34">
        <f t="shared" si="3"/>
        <v>10</v>
      </c>
      <c r="I32" s="34">
        <f t="shared" si="3"/>
        <v>9</v>
      </c>
      <c r="J32" s="34">
        <f t="shared" si="3"/>
        <v>1</v>
      </c>
      <c r="K32" s="34">
        <f t="shared" si="3"/>
        <v>4</v>
      </c>
      <c r="L32" s="34">
        <f t="shared" si="3"/>
        <v>10</v>
      </c>
      <c r="M32" s="34">
        <f t="shared" si="3"/>
        <v>4</v>
      </c>
      <c r="N32" s="34">
        <f t="shared" si="3"/>
        <v>9</v>
      </c>
      <c r="O32" s="34">
        <f t="shared" si="3"/>
        <v>3</v>
      </c>
      <c r="P32" s="34">
        <f t="shared" si="3"/>
        <v>5</v>
      </c>
    </row>
    <row r="33" spans="1:16" ht="19.5" customHeight="1">
      <c r="A33" s="33"/>
      <c r="B33" s="34" t="s">
        <v>32</v>
      </c>
      <c r="C33" s="34">
        <f aca="true" t="shared" si="4" ref="C33:P33">COUNTIF(C3:C28,"3")</f>
        <v>5</v>
      </c>
      <c r="D33" s="34">
        <f t="shared" si="4"/>
        <v>3</v>
      </c>
      <c r="E33" s="34">
        <f t="shared" si="4"/>
        <v>7</v>
      </c>
      <c r="F33" s="34">
        <f t="shared" si="4"/>
        <v>6</v>
      </c>
      <c r="G33" s="34">
        <f>COUNTIF(G3:G28,"3")</f>
        <v>9</v>
      </c>
      <c r="H33" s="34">
        <f t="shared" si="4"/>
        <v>7</v>
      </c>
      <c r="I33" s="34">
        <f t="shared" si="4"/>
        <v>3</v>
      </c>
      <c r="J33" s="34">
        <f t="shared" si="4"/>
        <v>5</v>
      </c>
      <c r="K33" s="34">
        <f t="shared" si="4"/>
        <v>3</v>
      </c>
      <c r="L33" s="34">
        <f t="shared" si="4"/>
        <v>7</v>
      </c>
      <c r="M33" s="34">
        <f t="shared" si="4"/>
        <v>3</v>
      </c>
      <c r="N33" s="34">
        <f t="shared" si="4"/>
        <v>5</v>
      </c>
      <c r="O33" s="34">
        <f t="shared" si="4"/>
        <v>4</v>
      </c>
      <c r="P33" s="34">
        <f t="shared" si="4"/>
        <v>7</v>
      </c>
    </row>
    <row r="34" spans="1:16" s="45" customFormat="1" ht="19.5" customHeight="1">
      <c r="A34" s="42"/>
      <c r="B34" s="43" t="s">
        <v>35</v>
      </c>
      <c r="C34" s="44">
        <f aca="true" t="shared" si="5" ref="C34:P34">SUM(C31:C33)</f>
        <v>10</v>
      </c>
      <c r="D34" s="44">
        <f t="shared" si="5"/>
        <v>14</v>
      </c>
      <c r="E34" s="44">
        <f t="shared" si="5"/>
        <v>21</v>
      </c>
      <c r="F34" s="44">
        <f t="shared" si="5"/>
        <v>9</v>
      </c>
      <c r="G34" s="44">
        <f t="shared" si="5"/>
        <v>16</v>
      </c>
      <c r="H34" s="44">
        <f t="shared" si="5"/>
        <v>19</v>
      </c>
      <c r="I34" s="44">
        <f t="shared" si="5"/>
        <v>15</v>
      </c>
      <c r="J34" s="44">
        <f t="shared" si="5"/>
        <v>6</v>
      </c>
      <c r="K34" s="44">
        <f t="shared" si="5"/>
        <v>7</v>
      </c>
      <c r="L34" s="44">
        <f t="shared" si="5"/>
        <v>21</v>
      </c>
      <c r="M34" s="44">
        <f t="shared" si="5"/>
        <v>7</v>
      </c>
      <c r="N34" s="44">
        <f t="shared" si="5"/>
        <v>16</v>
      </c>
      <c r="O34" s="44">
        <f t="shared" si="5"/>
        <v>7</v>
      </c>
      <c r="P34" s="44">
        <f t="shared" si="5"/>
        <v>13</v>
      </c>
    </row>
    <row r="35" spans="1:16" ht="19.5" customHeight="1">
      <c r="A35" s="33"/>
      <c r="B35" s="34" t="s">
        <v>36</v>
      </c>
      <c r="C35" s="34">
        <f aca="true" t="shared" si="6" ref="C35:P35">COUNTIF(C3:C28,"2")</f>
        <v>5</v>
      </c>
      <c r="D35" s="34">
        <f t="shared" si="6"/>
        <v>6</v>
      </c>
      <c r="E35" s="34">
        <f t="shared" si="6"/>
        <v>2</v>
      </c>
      <c r="F35" s="34">
        <f t="shared" si="6"/>
        <v>4</v>
      </c>
      <c r="G35" s="34">
        <f>COUNTIF(G3:G28,"2")</f>
        <v>7</v>
      </c>
      <c r="H35" s="34">
        <f t="shared" si="6"/>
        <v>5</v>
      </c>
      <c r="I35" s="34">
        <f t="shared" si="6"/>
        <v>4</v>
      </c>
      <c r="J35" s="34">
        <f t="shared" si="6"/>
        <v>7</v>
      </c>
      <c r="K35" s="34">
        <f t="shared" si="6"/>
        <v>5</v>
      </c>
      <c r="L35" s="34">
        <f t="shared" si="6"/>
        <v>3</v>
      </c>
      <c r="M35" s="34">
        <f t="shared" si="6"/>
        <v>10</v>
      </c>
      <c r="N35" s="34">
        <f t="shared" si="6"/>
        <v>7</v>
      </c>
      <c r="O35" s="34">
        <f t="shared" si="6"/>
        <v>5</v>
      </c>
      <c r="P35" s="34">
        <f t="shared" si="6"/>
        <v>4</v>
      </c>
    </row>
    <row r="36" spans="1:16" ht="19.5" customHeight="1">
      <c r="A36" s="33"/>
      <c r="B36" s="34" t="s">
        <v>37</v>
      </c>
      <c r="C36" s="34">
        <f aca="true" t="shared" si="7" ref="C36:P36">COUNTIF(C3:C28,"1")</f>
        <v>8</v>
      </c>
      <c r="D36" s="34">
        <f t="shared" si="7"/>
        <v>4</v>
      </c>
      <c r="E36" s="34">
        <f t="shared" si="7"/>
        <v>3</v>
      </c>
      <c r="F36" s="34">
        <f t="shared" si="7"/>
        <v>9</v>
      </c>
      <c r="G36" s="34">
        <f>COUNTIF(G3:G28,"1")</f>
        <v>3</v>
      </c>
      <c r="H36" s="34">
        <f t="shared" si="7"/>
        <v>1</v>
      </c>
      <c r="I36" s="34">
        <f t="shared" si="7"/>
        <v>5</v>
      </c>
      <c r="J36" s="34">
        <f t="shared" si="7"/>
        <v>9</v>
      </c>
      <c r="K36" s="34">
        <f t="shared" si="7"/>
        <v>10</v>
      </c>
      <c r="L36" s="34">
        <f t="shared" si="7"/>
        <v>1</v>
      </c>
      <c r="M36" s="34">
        <f t="shared" si="7"/>
        <v>8</v>
      </c>
      <c r="N36" s="34">
        <f t="shared" si="7"/>
        <v>3</v>
      </c>
      <c r="O36" s="34">
        <f t="shared" si="7"/>
        <v>11</v>
      </c>
      <c r="P36" s="34">
        <f t="shared" si="7"/>
        <v>7</v>
      </c>
    </row>
    <row r="37" spans="1:16" ht="19.5" customHeight="1">
      <c r="A37" s="33"/>
      <c r="B37" s="34" t="s">
        <v>38</v>
      </c>
      <c r="C37" s="34">
        <f aca="true" t="shared" si="8" ref="C37:P37">COUNTIF(C3:C28,"0")</f>
        <v>3</v>
      </c>
      <c r="D37" s="34">
        <f t="shared" si="8"/>
        <v>2</v>
      </c>
      <c r="E37" s="34">
        <f t="shared" si="8"/>
        <v>0</v>
      </c>
      <c r="F37" s="34">
        <f t="shared" si="8"/>
        <v>3</v>
      </c>
      <c r="G37" s="34">
        <f t="shared" si="8"/>
        <v>0</v>
      </c>
      <c r="H37" s="34">
        <f t="shared" si="8"/>
        <v>1</v>
      </c>
      <c r="I37" s="34">
        <f t="shared" si="8"/>
        <v>2</v>
      </c>
      <c r="J37" s="34">
        <f t="shared" si="8"/>
        <v>4</v>
      </c>
      <c r="K37" s="34">
        <f t="shared" si="8"/>
        <v>3</v>
      </c>
      <c r="L37" s="34">
        <f t="shared" si="8"/>
        <v>1</v>
      </c>
      <c r="M37" s="34">
        <f t="shared" si="8"/>
        <v>1</v>
      </c>
      <c r="N37" s="34">
        <f t="shared" si="8"/>
        <v>0</v>
      </c>
      <c r="O37" s="34">
        <f t="shared" si="8"/>
        <v>3</v>
      </c>
      <c r="P37" s="34">
        <f t="shared" si="8"/>
        <v>2</v>
      </c>
    </row>
    <row r="38" spans="1:16" s="45" customFormat="1" ht="19.5" customHeight="1">
      <c r="A38" s="42"/>
      <c r="B38" s="43" t="s">
        <v>39</v>
      </c>
      <c r="C38" s="46">
        <f aca="true" t="shared" si="9" ref="C38:P38">SUM(C35:C37)</f>
        <v>16</v>
      </c>
      <c r="D38" s="46">
        <f t="shared" si="9"/>
        <v>12</v>
      </c>
      <c r="E38" s="46">
        <f t="shared" si="9"/>
        <v>5</v>
      </c>
      <c r="F38" s="46">
        <f t="shared" si="9"/>
        <v>16</v>
      </c>
      <c r="G38" s="46">
        <f t="shared" si="9"/>
        <v>10</v>
      </c>
      <c r="H38" s="46">
        <f t="shared" si="9"/>
        <v>7</v>
      </c>
      <c r="I38" s="46">
        <f t="shared" si="9"/>
        <v>11</v>
      </c>
      <c r="J38" s="46">
        <f t="shared" si="9"/>
        <v>20</v>
      </c>
      <c r="K38" s="46">
        <f t="shared" si="9"/>
        <v>18</v>
      </c>
      <c r="L38" s="46">
        <f t="shared" si="9"/>
        <v>5</v>
      </c>
      <c r="M38" s="46">
        <f t="shared" si="9"/>
        <v>19</v>
      </c>
      <c r="N38" s="46">
        <f t="shared" si="9"/>
        <v>10</v>
      </c>
      <c r="O38" s="46">
        <f t="shared" si="9"/>
        <v>19</v>
      </c>
      <c r="P38" s="46">
        <f t="shared" si="9"/>
        <v>13</v>
      </c>
    </row>
    <row r="39" spans="1:16" ht="19.5" customHeight="1">
      <c r="A39" s="33"/>
      <c r="B39" s="34" t="s">
        <v>184</v>
      </c>
      <c r="C39" s="34">
        <f>COUNTIF(C5:C30,"2.5")</f>
        <v>0</v>
      </c>
      <c r="D39" s="34">
        <f aca="true" t="shared" si="10" ref="D39:P39">COUNTIF(D5:D30,"2.5")</f>
        <v>0</v>
      </c>
      <c r="E39" s="34">
        <f t="shared" si="10"/>
        <v>0</v>
      </c>
      <c r="F39" s="34">
        <f t="shared" si="10"/>
        <v>1</v>
      </c>
      <c r="G39" s="34">
        <f t="shared" si="10"/>
        <v>0</v>
      </c>
      <c r="H39" s="34">
        <f t="shared" si="10"/>
        <v>0</v>
      </c>
      <c r="I39" s="34">
        <f t="shared" si="10"/>
        <v>0</v>
      </c>
      <c r="J39" s="34">
        <f t="shared" si="10"/>
        <v>0</v>
      </c>
      <c r="K39" s="34">
        <f t="shared" si="10"/>
        <v>1</v>
      </c>
      <c r="L39" s="34">
        <f t="shared" si="10"/>
        <v>0</v>
      </c>
      <c r="M39" s="34">
        <f t="shared" si="10"/>
        <v>0</v>
      </c>
      <c r="N39" s="34">
        <f t="shared" si="10"/>
        <v>0</v>
      </c>
      <c r="O39" s="34">
        <f t="shared" si="10"/>
        <v>0</v>
      </c>
      <c r="P39" s="34">
        <f t="shared" si="10"/>
        <v>0</v>
      </c>
    </row>
    <row r="40" spans="1:16" s="45" customFormat="1" ht="19.5" customHeight="1">
      <c r="A40" s="42"/>
      <c r="B40" s="43" t="s">
        <v>46</v>
      </c>
      <c r="C40" s="47">
        <f>C34+C38+C39</f>
        <v>26</v>
      </c>
      <c r="D40" s="47">
        <f aca="true" t="shared" si="11" ref="D40:P40">D34+D38+D39</f>
        <v>26</v>
      </c>
      <c r="E40" s="47">
        <f t="shared" si="11"/>
        <v>26</v>
      </c>
      <c r="F40" s="47">
        <f t="shared" si="11"/>
        <v>26</v>
      </c>
      <c r="G40" s="47">
        <f t="shared" si="11"/>
        <v>26</v>
      </c>
      <c r="H40" s="47">
        <f t="shared" si="11"/>
        <v>26</v>
      </c>
      <c r="I40" s="47">
        <f t="shared" si="11"/>
        <v>26</v>
      </c>
      <c r="J40" s="47">
        <f t="shared" si="11"/>
        <v>26</v>
      </c>
      <c r="K40" s="47">
        <f t="shared" si="11"/>
        <v>26</v>
      </c>
      <c r="L40" s="47">
        <f t="shared" si="11"/>
        <v>26</v>
      </c>
      <c r="M40" s="47">
        <f t="shared" si="11"/>
        <v>26</v>
      </c>
      <c r="N40" s="47">
        <f t="shared" si="11"/>
        <v>26</v>
      </c>
      <c r="O40" s="47">
        <f t="shared" si="11"/>
        <v>26</v>
      </c>
      <c r="P40" s="47">
        <f t="shared" si="11"/>
        <v>26</v>
      </c>
    </row>
    <row r="41" spans="1:16" s="45" customFormat="1" ht="167.25">
      <c r="A41" s="48"/>
      <c r="B41" s="50"/>
      <c r="C41" s="49" t="s">
        <v>56</v>
      </c>
      <c r="D41" s="49" t="s">
        <v>2</v>
      </c>
      <c r="E41" s="49" t="s">
        <v>43</v>
      </c>
      <c r="F41" s="49" t="s">
        <v>44</v>
      </c>
      <c r="G41" s="49" t="s">
        <v>6</v>
      </c>
      <c r="H41" s="49" t="s">
        <v>52</v>
      </c>
      <c r="I41" s="49" t="s">
        <v>57</v>
      </c>
      <c r="J41" s="49" t="s">
        <v>5</v>
      </c>
      <c r="K41" s="49" t="s">
        <v>3</v>
      </c>
      <c r="L41" s="49" t="s">
        <v>1</v>
      </c>
      <c r="M41" s="49" t="s">
        <v>7</v>
      </c>
      <c r="N41" s="49" t="s">
        <v>10</v>
      </c>
      <c r="O41" s="49" t="s">
        <v>9</v>
      </c>
      <c r="P41" s="49" t="s">
        <v>8</v>
      </c>
    </row>
    <row r="42" ht="12.75"/>
    <row r="43" ht="12.75"/>
    <row r="44" ht="12.75"/>
    <row r="45" ht="12.75" hidden="1"/>
    <row r="46" ht="12.75" hidden="1"/>
    <row r="47" ht="12.75" hidden="1"/>
    <row r="48" ht="12.75" hidden="1"/>
    <row r="49" ht="12.75" hidden="1"/>
    <row r="50" ht="12.75" hidden="1"/>
    <row r="51" spans="18:44" s="39" customFormat="1" ht="13.5" customHeight="1" hidden="1"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H51" s="41" t="s">
        <v>12</v>
      </c>
      <c r="AI51" s="41" t="s">
        <v>13</v>
      </c>
      <c r="AJ51" s="41" t="s">
        <v>33</v>
      </c>
      <c r="AK51" s="41" t="s">
        <v>34</v>
      </c>
      <c r="AL51" s="41" t="s">
        <v>32</v>
      </c>
      <c r="AM51" s="41" t="s">
        <v>35</v>
      </c>
      <c r="AN51" s="41" t="s">
        <v>36</v>
      </c>
      <c r="AO51" s="41" t="s">
        <v>37</v>
      </c>
      <c r="AP51" s="41" t="s">
        <v>38</v>
      </c>
      <c r="AQ51" s="41" t="s">
        <v>39</v>
      </c>
      <c r="AR51" s="41" t="s">
        <v>16</v>
      </c>
    </row>
    <row r="52" spans="18:44" s="39" customFormat="1" ht="13.5" customHeight="1" hidden="1"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H52" s="41" t="s">
        <v>21</v>
      </c>
      <c r="AI52" s="41">
        <v>0</v>
      </c>
      <c r="AJ52" s="41">
        <f>COUNTIF(O257:O279,"5")</f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</row>
    <row r="53" spans="18:44" s="39" customFormat="1" ht="13.5" customHeight="1" hidden="1"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H53" s="41" t="s">
        <v>18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</row>
    <row r="54" spans="18:44" s="39" customFormat="1" ht="12.75" hidden="1"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H54" s="41" t="s">
        <v>20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</row>
    <row r="55" spans="18:44" s="39" customFormat="1" ht="13.5" customHeight="1" hidden="1"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H55" s="41" t="s">
        <v>41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</row>
    <row r="56" spans="18:44" s="39" customFormat="1" ht="13.5" customHeight="1" hidden="1"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H56" s="41" t="s">
        <v>19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</row>
    <row r="57" spans="18:44" s="39" customFormat="1" ht="13.5" customHeight="1" hidden="1"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H57" s="41" t="s">
        <v>17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</row>
    <row r="58" spans="18:44" s="39" customFormat="1" ht="13.5" customHeight="1" hidden="1"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H58" s="41" t="s">
        <v>28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</row>
    <row r="59" spans="18:44" s="39" customFormat="1" ht="13.5" customHeight="1" hidden="1"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H59" s="41" t="s">
        <v>24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</row>
    <row r="60" spans="18:44" s="39" customFormat="1" ht="13.5" customHeight="1" hidden="1"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H60" s="41" t="s">
        <v>23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</row>
    <row r="61" spans="18:44" s="39" customFormat="1" ht="13.5" customHeight="1" hidden="1"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H61" s="41" t="s">
        <v>22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</row>
    <row r="62" spans="18:44" s="39" customFormat="1" ht="13.5" customHeight="1" hidden="1"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H62" s="41" t="s">
        <v>27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</row>
    <row r="63" spans="18:44" s="39" customFormat="1" ht="13.5" customHeight="1" hidden="1"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H63" s="41" t="s">
        <v>26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</row>
    <row r="64" spans="18:44" s="39" customFormat="1" ht="13.5" customHeight="1" hidden="1"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H64" s="41" t="s">
        <v>25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</row>
    <row r="65" spans="34:44" s="39" customFormat="1" ht="12.75" hidden="1"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spans="1:16" ht="15" hidden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2.75" hidden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spans="15:16" ht="12.75" hidden="1">
      <c r="O215" s="8"/>
      <c r="P215" s="8"/>
    </row>
    <row r="216" spans="15:16" ht="12.75" hidden="1">
      <c r="O216" s="8"/>
      <c r="P216" s="8"/>
    </row>
    <row r="217" spans="15:16" ht="12.75" hidden="1">
      <c r="O217" s="8"/>
      <c r="P217" s="8"/>
    </row>
    <row r="218" spans="15:16" ht="12.75" hidden="1">
      <c r="O218" s="8"/>
      <c r="P218" s="8"/>
    </row>
    <row r="219" spans="15:16" ht="12.75" hidden="1">
      <c r="O219" s="8"/>
      <c r="P219" s="8"/>
    </row>
    <row r="220" spans="15:16" ht="12.75" hidden="1">
      <c r="O220" s="8"/>
      <c r="P220" s="8"/>
    </row>
    <row r="221" spans="15:16" ht="12.75" hidden="1">
      <c r="O221" s="8"/>
      <c r="P221" s="8"/>
    </row>
    <row r="222" spans="15:16" ht="12.75" hidden="1">
      <c r="O222" s="8"/>
      <c r="P222" s="8"/>
    </row>
    <row r="223" spans="15:16" ht="12.75" hidden="1">
      <c r="O223" s="8"/>
      <c r="P223" s="8"/>
    </row>
    <row r="224" spans="15:16" ht="12.75" hidden="1">
      <c r="O224" s="8"/>
      <c r="P224" s="8"/>
    </row>
    <row r="225" spans="15:16" ht="12.75" hidden="1">
      <c r="O225" s="8"/>
      <c r="P225" s="8"/>
    </row>
    <row r="226" spans="15:16" ht="12.75" hidden="1">
      <c r="O226" s="8"/>
      <c r="P226" s="8"/>
    </row>
    <row r="227" spans="15:16" ht="12.75" hidden="1">
      <c r="O227" s="8"/>
      <c r="P227" s="8"/>
    </row>
    <row r="228" spans="15:16" ht="12.75" hidden="1">
      <c r="O228" s="8"/>
      <c r="P228" s="8"/>
    </row>
  </sheetData>
  <conditionalFormatting sqref="C3:P28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Y751"/>
  <sheetViews>
    <sheetView zoomScale="40" zoomScaleNormal="40" zoomScaleSheetLayoutView="55" workbookViewId="0" topLeftCell="A1">
      <pane xSplit="12" ySplit="16" topLeftCell="R62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AN76" sqref="AN76"/>
    </sheetView>
  </sheetViews>
  <sheetFormatPr defaultColWidth="9.140625" defaultRowHeight="12.75"/>
  <cols>
    <col min="1" max="1" width="52.421875" style="39" customWidth="1"/>
    <col min="2" max="2" width="57.57421875" style="41" customWidth="1"/>
    <col min="3" max="3" width="25.7109375" style="41" hidden="1" customWidth="1"/>
    <col min="4" max="4" width="12.7109375" style="226" hidden="1" customWidth="1"/>
    <col min="5" max="5" width="12.7109375" style="130" hidden="1" customWidth="1"/>
    <col min="6" max="6" width="12.7109375" style="234" hidden="1" customWidth="1"/>
    <col min="7" max="7" width="12.7109375" style="227" hidden="1" customWidth="1"/>
    <col min="8" max="8" width="12.7109375" style="135" hidden="1" customWidth="1"/>
    <col min="9" max="10" width="12.7109375" style="136" customWidth="1"/>
    <col min="11" max="11" width="12.7109375" style="228" customWidth="1"/>
    <col min="12" max="12" width="17.00390625" style="115" bestFit="1" customWidth="1"/>
    <col min="13" max="13" width="28.00390625" style="278" customWidth="1"/>
    <col min="14" max="14" width="17.421875" style="229" hidden="1" customWidth="1"/>
    <col min="15" max="17" width="10.7109375" style="244" customWidth="1"/>
    <col min="18" max="26" width="10.7109375" style="247" customWidth="1"/>
    <col min="27" max="27" width="10.7109375" style="280" customWidth="1"/>
    <col min="28" max="41" width="10.7109375" style="248" customWidth="1"/>
    <col min="42" max="42" width="21.8515625" style="2" customWidth="1"/>
    <col min="43" max="43" width="25.7109375" style="96" bestFit="1" customWidth="1"/>
    <col min="49" max="16384" width="0" style="0" hidden="1" customWidth="1"/>
  </cols>
  <sheetData>
    <row r="1" spans="1:207" s="193" customFormat="1" ht="45">
      <c r="A1" s="254" t="s">
        <v>238</v>
      </c>
      <c r="B1" s="255"/>
      <c r="C1" s="255"/>
      <c r="D1" s="255"/>
      <c r="E1" s="256"/>
      <c r="F1" s="255"/>
      <c r="G1" s="255"/>
      <c r="H1" s="255"/>
      <c r="I1" s="255"/>
      <c r="J1" s="255"/>
      <c r="K1" s="256"/>
      <c r="L1" s="255"/>
      <c r="M1" s="257"/>
      <c r="N1" s="189"/>
      <c r="O1" s="242"/>
      <c r="P1" s="243"/>
      <c r="Q1" s="243"/>
      <c r="R1" s="246"/>
      <c r="S1" s="246"/>
      <c r="T1" s="246"/>
      <c r="U1" s="246"/>
      <c r="V1" s="246"/>
      <c r="W1" s="246"/>
      <c r="X1" s="246"/>
      <c r="Y1" s="246"/>
      <c r="Z1" s="246"/>
      <c r="AA1" s="279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190"/>
      <c r="AQ1" s="235"/>
      <c r="AR1" s="191"/>
      <c r="AS1" s="192"/>
      <c r="GW1" s="192"/>
      <c r="GX1" s="192"/>
      <c r="GY1" s="192"/>
    </row>
    <row r="2" spans="1:207" s="193" customFormat="1" ht="45">
      <c r="A2" s="258" t="s">
        <v>239</v>
      </c>
      <c r="B2" s="259"/>
      <c r="C2" s="259"/>
      <c r="D2" s="259"/>
      <c r="E2" s="256"/>
      <c r="F2" s="255"/>
      <c r="G2" s="255"/>
      <c r="H2" s="255"/>
      <c r="I2" s="255"/>
      <c r="J2" s="255"/>
      <c r="K2" s="256"/>
      <c r="L2" s="255"/>
      <c r="M2" s="257"/>
      <c r="N2" s="189"/>
      <c r="O2" s="242"/>
      <c r="P2" s="243"/>
      <c r="Q2" s="243"/>
      <c r="R2" s="246"/>
      <c r="S2" s="246"/>
      <c r="T2" s="246"/>
      <c r="U2" s="246"/>
      <c r="V2" s="246"/>
      <c r="W2" s="246"/>
      <c r="X2" s="246"/>
      <c r="Y2" s="246"/>
      <c r="Z2" s="246"/>
      <c r="AA2" s="279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190"/>
      <c r="AQ2" s="235"/>
      <c r="AR2" s="191"/>
      <c r="AS2" s="190"/>
      <c r="AT2" s="194"/>
      <c r="GW2" s="192"/>
      <c r="GX2" s="192"/>
      <c r="GY2" s="192"/>
    </row>
    <row r="3" spans="1:43" s="196" customFormat="1" ht="27.75" customHeight="1">
      <c r="A3" s="260" t="s">
        <v>240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1"/>
      <c r="M3" s="262"/>
      <c r="N3" s="195"/>
      <c r="O3" s="244"/>
      <c r="P3" s="244"/>
      <c r="Q3" s="244"/>
      <c r="R3" s="247"/>
      <c r="S3" s="247"/>
      <c r="T3" s="247"/>
      <c r="U3" s="247"/>
      <c r="V3" s="247"/>
      <c r="W3" s="247"/>
      <c r="X3" s="247"/>
      <c r="Y3" s="247"/>
      <c r="Z3" s="247"/>
      <c r="AA3" s="280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197"/>
      <c r="AQ3" s="197"/>
    </row>
    <row r="4" spans="1:43" s="196" customFormat="1" ht="27.75" customHeight="1">
      <c r="A4" s="260" t="s">
        <v>241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262"/>
      <c r="N4" s="195"/>
      <c r="O4" s="244"/>
      <c r="P4" s="244"/>
      <c r="Q4" s="244"/>
      <c r="R4" s="247"/>
      <c r="S4" s="247"/>
      <c r="T4" s="247"/>
      <c r="U4" s="247"/>
      <c r="V4" s="247"/>
      <c r="W4" s="247"/>
      <c r="X4" s="247"/>
      <c r="Y4" s="247"/>
      <c r="Z4" s="247"/>
      <c r="AA4" s="280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197"/>
      <c r="AQ4" s="197"/>
    </row>
    <row r="5" spans="1:43" s="196" customFormat="1" ht="27.75" customHeight="1">
      <c r="A5" s="260" t="s">
        <v>242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M5" s="262"/>
      <c r="N5" s="195"/>
      <c r="O5" s="244"/>
      <c r="P5" s="244"/>
      <c r="Q5" s="244"/>
      <c r="R5" s="247"/>
      <c r="S5" s="247"/>
      <c r="T5" s="247"/>
      <c r="U5" s="247"/>
      <c r="V5" s="247"/>
      <c r="W5" s="247"/>
      <c r="X5" s="247"/>
      <c r="Y5" s="247"/>
      <c r="Z5" s="247"/>
      <c r="AA5" s="280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197"/>
      <c r="AQ5" s="197"/>
    </row>
    <row r="6" spans="1:43" s="196" customFormat="1" ht="27.75" customHeight="1">
      <c r="A6" s="260"/>
      <c r="B6" s="263"/>
      <c r="C6" s="263"/>
      <c r="D6" s="263"/>
      <c r="E6" s="263"/>
      <c r="F6" s="263"/>
      <c r="G6" s="263"/>
      <c r="H6" s="263"/>
      <c r="I6" s="263"/>
      <c r="J6" s="263"/>
      <c r="K6" s="260"/>
      <c r="L6" s="261"/>
      <c r="M6" s="264"/>
      <c r="N6" s="198"/>
      <c r="O6" s="244"/>
      <c r="P6" s="244"/>
      <c r="Q6" s="244"/>
      <c r="R6" s="247"/>
      <c r="S6" s="247"/>
      <c r="T6" s="247"/>
      <c r="U6" s="247"/>
      <c r="V6" s="247"/>
      <c r="W6" s="247"/>
      <c r="X6" s="247"/>
      <c r="Y6" s="247"/>
      <c r="Z6" s="247"/>
      <c r="AA6" s="280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197"/>
      <c r="AQ6" s="197"/>
    </row>
    <row r="7" spans="1:43" s="196" customFormat="1" ht="27.75" customHeight="1">
      <c r="A7" s="307" t="s">
        <v>243</v>
      </c>
      <c r="B7" s="307"/>
      <c r="C7" s="307"/>
      <c r="D7" s="307"/>
      <c r="E7" s="307"/>
      <c r="F7" s="307"/>
      <c r="G7" s="307"/>
      <c r="H7" s="307"/>
      <c r="I7" s="307"/>
      <c r="J7" s="307"/>
      <c r="K7" s="260"/>
      <c r="L7" s="265"/>
      <c r="M7" s="262"/>
      <c r="N7" s="195"/>
      <c r="O7" s="244"/>
      <c r="P7" s="244"/>
      <c r="Q7" s="244"/>
      <c r="R7" s="247"/>
      <c r="S7" s="247"/>
      <c r="T7" s="247"/>
      <c r="U7" s="247"/>
      <c r="V7" s="247"/>
      <c r="W7" s="247"/>
      <c r="X7" s="247"/>
      <c r="Y7" s="247"/>
      <c r="Z7" s="247"/>
      <c r="AA7" s="280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197"/>
      <c r="AQ7" s="197"/>
    </row>
    <row r="8" spans="1:43" s="196" customFormat="1" ht="27.7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0"/>
      <c r="L8" s="265"/>
      <c r="M8" s="264"/>
      <c r="N8" s="198"/>
      <c r="O8" s="244"/>
      <c r="P8" s="244"/>
      <c r="Q8" s="244"/>
      <c r="R8" s="247"/>
      <c r="S8" s="247"/>
      <c r="T8" s="247"/>
      <c r="U8" s="247"/>
      <c r="V8" s="247"/>
      <c r="W8" s="247"/>
      <c r="X8" s="247"/>
      <c r="Y8" s="247"/>
      <c r="Z8" s="247"/>
      <c r="AA8" s="280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197"/>
      <c r="AQ8" s="197"/>
    </row>
    <row r="9" spans="1:43" s="196" customFormat="1" ht="27.75" customHeight="1">
      <c r="A9" s="266" t="s">
        <v>265</v>
      </c>
      <c r="B9" s="267"/>
      <c r="C9" s="267"/>
      <c r="D9" s="263"/>
      <c r="E9" s="263"/>
      <c r="F9" s="263"/>
      <c r="G9" s="263"/>
      <c r="H9" s="268"/>
      <c r="I9" s="269"/>
      <c r="J9" s="269"/>
      <c r="K9" s="260"/>
      <c r="L9" s="261"/>
      <c r="M9" s="262"/>
      <c r="N9" s="195"/>
      <c r="O9" s="244"/>
      <c r="P9" s="244"/>
      <c r="Q9" s="244"/>
      <c r="R9" s="247"/>
      <c r="S9" s="247"/>
      <c r="T9" s="247"/>
      <c r="U9" s="247"/>
      <c r="V9" s="247"/>
      <c r="W9" s="247"/>
      <c r="X9" s="247"/>
      <c r="Y9" s="247"/>
      <c r="Z9" s="247"/>
      <c r="AA9" s="280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197"/>
      <c r="AQ9" s="197"/>
    </row>
    <row r="10" spans="1:207" s="202" customFormat="1" ht="39.75" customHeight="1">
      <c r="A10" s="266" t="s">
        <v>244</v>
      </c>
      <c r="B10" s="267"/>
      <c r="C10" s="267"/>
      <c r="D10" s="270"/>
      <c r="E10" s="271"/>
      <c r="F10" s="270"/>
      <c r="G10" s="272"/>
      <c r="H10" s="272"/>
      <c r="I10" s="272"/>
      <c r="J10" s="272"/>
      <c r="K10" s="271"/>
      <c r="L10" s="273"/>
      <c r="M10" s="274"/>
      <c r="N10" s="199"/>
      <c r="O10" s="243"/>
      <c r="P10" s="243"/>
      <c r="Q10" s="243"/>
      <c r="R10" s="246"/>
      <c r="S10" s="246"/>
      <c r="T10" s="246"/>
      <c r="U10" s="246"/>
      <c r="V10" s="246"/>
      <c r="W10" s="246"/>
      <c r="X10" s="246"/>
      <c r="Y10" s="246"/>
      <c r="Z10" s="246"/>
      <c r="AA10" s="279" t="s">
        <v>271</v>
      </c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00"/>
      <c r="AQ10" s="236"/>
      <c r="AR10" s="201"/>
      <c r="AS10" s="200"/>
      <c r="AT10" s="200"/>
      <c r="GW10" s="203"/>
      <c r="GX10" s="203"/>
      <c r="GY10" s="203"/>
    </row>
    <row r="11" spans="1:43" s="97" customFormat="1" ht="92.25" customHeight="1" thickBot="1">
      <c r="A11" s="204" t="s">
        <v>150</v>
      </c>
      <c r="B11" s="204" t="s">
        <v>12</v>
      </c>
      <c r="C11" s="205"/>
      <c r="D11" s="206" t="s">
        <v>165</v>
      </c>
      <c r="E11" s="206" t="s">
        <v>245</v>
      </c>
      <c r="F11" s="206" t="s">
        <v>246</v>
      </c>
      <c r="G11" s="207" t="s">
        <v>247</v>
      </c>
      <c r="H11" s="208" t="s">
        <v>59</v>
      </c>
      <c r="I11" s="209" t="s">
        <v>60</v>
      </c>
      <c r="J11" s="209" t="s">
        <v>61</v>
      </c>
      <c r="K11" s="210" t="s">
        <v>152</v>
      </c>
      <c r="L11" s="117" t="s">
        <v>141</v>
      </c>
      <c r="M11" s="275" t="s">
        <v>248</v>
      </c>
      <c r="N11" s="211" t="s">
        <v>249</v>
      </c>
      <c r="O11" s="241">
        <v>40793</v>
      </c>
      <c r="P11" s="241">
        <v>40800</v>
      </c>
      <c r="Q11" s="241">
        <v>40807</v>
      </c>
      <c r="R11" s="249">
        <v>40814</v>
      </c>
      <c r="S11" s="249">
        <v>40821</v>
      </c>
      <c r="T11" s="249">
        <v>40828</v>
      </c>
      <c r="U11" s="249">
        <v>40835</v>
      </c>
      <c r="V11" s="249">
        <v>40842</v>
      </c>
      <c r="W11" s="249">
        <v>40849</v>
      </c>
      <c r="X11" s="249">
        <v>40856</v>
      </c>
      <c r="Y11" s="249">
        <v>40863</v>
      </c>
      <c r="Z11" s="249">
        <v>40870</v>
      </c>
      <c r="AA11" s="282">
        <v>40877</v>
      </c>
      <c r="AB11" s="249">
        <v>40891</v>
      </c>
      <c r="AC11" s="249">
        <v>40898</v>
      </c>
      <c r="AD11" s="249">
        <v>40912</v>
      </c>
      <c r="AE11" s="249">
        <v>40919</v>
      </c>
      <c r="AF11" s="249">
        <v>40926</v>
      </c>
      <c r="AG11" s="249">
        <v>40933</v>
      </c>
      <c r="AH11" s="249">
        <v>40940</v>
      </c>
      <c r="AI11" s="249">
        <v>40954</v>
      </c>
      <c r="AJ11" s="249">
        <v>40961</v>
      </c>
      <c r="AK11" s="249">
        <v>40968</v>
      </c>
      <c r="AL11" s="249">
        <v>40974</v>
      </c>
      <c r="AM11" s="249">
        <v>40981</v>
      </c>
      <c r="AN11" s="249">
        <v>40988</v>
      </c>
      <c r="AO11" s="249"/>
      <c r="AP11" s="129"/>
      <c r="AQ11" s="129"/>
    </row>
    <row r="12" spans="1:43" s="2" customFormat="1" ht="34.5" customHeight="1">
      <c r="A12" s="200" t="s">
        <v>189</v>
      </c>
      <c r="B12" s="200" t="s">
        <v>55</v>
      </c>
      <c r="C12" s="170"/>
      <c r="D12" s="177">
        <v>20</v>
      </c>
      <c r="E12" s="212">
        <f aca="true" t="shared" si="0" ref="E12:E44">D12-K12</f>
        <v>23</v>
      </c>
      <c r="F12" s="212">
        <f aca="true" t="shared" si="1" ref="F12:F44">M12-D12</f>
        <v>0</v>
      </c>
      <c r="G12" s="213">
        <v>20</v>
      </c>
      <c r="H12" s="212">
        <f aca="true" t="shared" si="2" ref="H12:H44">I12+J12</f>
        <v>7</v>
      </c>
      <c r="I12" s="212">
        <f aca="true" t="shared" si="3" ref="I12:I44">COUNTIF(O12:AN12,"150")</f>
        <v>2</v>
      </c>
      <c r="J12" s="212">
        <f aca="true" t="shared" si="4" ref="J12:J44">COUNTIF(O12:AN12,"&lt;150")</f>
        <v>5</v>
      </c>
      <c r="K12" s="212">
        <f aca="true" t="shared" si="5" ref="K12:K44">I12-J12</f>
        <v>-3</v>
      </c>
      <c r="L12" s="214">
        <f aca="true" t="shared" si="6" ref="L12:L44">SUM(I12/H12%)</f>
        <v>28.57142857142857</v>
      </c>
      <c r="M12" s="276">
        <v>20</v>
      </c>
      <c r="N12" s="215">
        <f aca="true" t="shared" si="7" ref="N12:N44">M12-D12</f>
        <v>0</v>
      </c>
      <c r="O12" s="212"/>
      <c r="P12" s="212"/>
      <c r="Q12" s="212"/>
      <c r="R12" s="250"/>
      <c r="S12" s="250">
        <v>143</v>
      </c>
      <c r="T12" s="250">
        <v>91</v>
      </c>
      <c r="U12" s="250">
        <v>150</v>
      </c>
      <c r="V12" s="250"/>
      <c r="W12" s="250"/>
      <c r="X12" s="250"/>
      <c r="Y12" s="250"/>
      <c r="Z12" s="250"/>
      <c r="AA12" s="281"/>
      <c r="AB12" s="250"/>
      <c r="AC12" s="250"/>
      <c r="AD12" s="250"/>
      <c r="AE12" s="250"/>
      <c r="AF12" s="250"/>
      <c r="AG12" s="250">
        <v>146</v>
      </c>
      <c r="AH12" s="250"/>
      <c r="AI12" s="250">
        <v>75</v>
      </c>
      <c r="AJ12" s="250">
        <v>150</v>
      </c>
      <c r="AK12" s="250">
        <v>134</v>
      </c>
      <c r="AL12" s="250"/>
      <c r="AM12" s="250"/>
      <c r="AN12" s="250"/>
      <c r="AO12" s="250"/>
      <c r="AP12" s="94"/>
      <c r="AQ12" s="94"/>
    </row>
    <row r="13" spans="1:43" s="39" customFormat="1" ht="34.5" customHeight="1">
      <c r="A13" s="240" t="s">
        <v>279</v>
      </c>
      <c r="B13" s="200" t="s">
        <v>55</v>
      </c>
      <c r="C13" s="94"/>
      <c r="D13" s="177">
        <v>30</v>
      </c>
      <c r="E13" s="212">
        <f>D13-K13</f>
        <v>36</v>
      </c>
      <c r="F13" s="212">
        <f>M13-D13</f>
        <v>-30</v>
      </c>
      <c r="G13" s="213">
        <v>35</v>
      </c>
      <c r="H13" s="216">
        <f>I13+J13</f>
        <v>8</v>
      </c>
      <c r="I13" s="216">
        <f>COUNTIF(O13:AN13,"150")</f>
        <v>1</v>
      </c>
      <c r="J13" s="216">
        <f>COUNTIF(O13:AN13,"&lt;150")</f>
        <v>7</v>
      </c>
      <c r="K13" s="212">
        <f>I13-J13</f>
        <v>-6</v>
      </c>
      <c r="L13" s="217">
        <f>SUM(I13/H13%)</f>
        <v>12.5</v>
      </c>
      <c r="M13" s="276">
        <v>0</v>
      </c>
      <c r="N13" s="215">
        <f>M13-D13</f>
        <v>-30</v>
      </c>
      <c r="O13" s="216"/>
      <c r="P13" s="216"/>
      <c r="Q13" s="212"/>
      <c r="R13" s="250"/>
      <c r="S13" s="250"/>
      <c r="T13" s="250"/>
      <c r="U13" s="250"/>
      <c r="V13" s="250"/>
      <c r="W13" s="250"/>
      <c r="X13" s="250"/>
      <c r="Y13" s="250"/>
      <c r="Z13" s="250"/>
      <c r="AA13" s="281"/>
      <c r="AB13" s="250"/>
      <c r="AC13" s="250"/>
      <c r="AD13" s="250"/>
      <c r="AE13" s="250"/>
      <c r="AF13" s="250"/>
      <c r="AG13" s="250">
        <v>113</v>
      </c>
      <c r="AH13" s="250">
        <v>96</v>
      </c>
      <c r="AI13" s="250">
        <v>123</v>
      </c>
      <c r="AJ13" s="250">
        <v>150</v>
      </c>
      <c r="AK13" s="250">
        <v>140</v>
      </c>
      <c r="AL13" s="250">
        <v>108</v>
      </c>
      <c r="AM13" s="250">
        <v>128</v>
      </c>
      <c r="AN13" s="250">
        <v>138</v>
      </c>
      <c r="AO13" s="250"/>
      <c r="AP13" s="94"/>
      <c r="AQ13" s="94"/>
    </row>
    <row r="14" spans="1:43" s="39" customFormat="1" ht="34.5" customHeight="1">
      <c r="A14" s="200" t="s">
        <v>62</v>
      </c>
      <c r="B14" s="200" t="s">
        <v>55</v>
      </c>
      <c r="C14" s="94"/>
      <c r="D14" s="177">
        <v>30</v>
      </c>
      <c r="E14" s="212">
        <f t="shared" si="0"/>
        <v>38</v>
      </c>
      <c r="F14" s="212">
        <f t="shared" si="1"/>
        <v>-15</v>
      </c>
      <c r="G14" s="213">
        <v>35</v>
      </c>
      <c r="H14" s="216">
        <f t="shared" si="2"/>
        <v>22</v>
      </c>
      <c r="I14" s="216">
        <f t="shared" si="3"/>
        <v>7</v>
      </c>
      <c r="J14" s="216">
        <f t="shared" si="4"/>
        <v>15</v>
      </c>
      <c r="K14" s="212">
        <f t="shared" si="5"/>
        <v>-8</v>
      </c>
      <c r="L14" s="217">
        <f t="shared" si="6"/>
        <v>31.818181818181817</v>
      </c>
      <c r="M14" s="276">
        <v>15</v>
      </c>
      <c r="N14" s="215">
        <f t="shared" si="7"/>
        <v>-15</v>
      </c>
      <c r="O14" s="216">
        <v>85</v>
      </c>
      <c r="P14" s="216">
        <v>150</v>
      </c>
      <c r="Q14" s="212">
        <v>87</v>
      </c>
      <c r="R14" s="250">
        <v>150</v>
      </c>
      <c r="S14" s="250"/>
      <c r="T14" s="250"/>
      <c r="U14" s="250"/>
      <c r="V14" s="250">
        <v>142</v>
      </c>
      <c r="W14" s="250">
        <v>106</v>
      </c>
      <c r="X14" s="250">
        <v>133</v>
      </c>
      <c r="Y14" s="250">
        <v>150</v>
      </c>
      <c r="Z14" s="250">
        <v>150</v>
      </c>
      <c r="AA14" s="281">
        <v>122</v>
      </c>
      <c r="AB14" s="250">
        <v>98</v>
      </c>
      <c r="AC14" s="250">
        <v>135</v>
      </c>
      <c r="AD14" s="250">
        <v>150</v>
      </c>
      <c r="AE14" s="250">
        <v>150</v>
      </c>
      <c r="AF14" s="250">
        <v>88</v>
      </c>
      <c r="AG14" s="250"/>
      <c r="AH14" s="250">
        <v>86</v>
      </c>
      <c r="AI14" s="250">
        <v>138</v>
      </c>
      <c r="AJ14" s="250">
        <v>118</v>
      </c>
      <c r="AK14" s="250">
        <v>150</v>
      </c>
      <c r="AL14" s="250">
        <v>109</v>
      </c>
      <c r="AM14" s="250">
        <v>71</v>
      </c>
      <c r="AN14" s="250">
        <v>108</v>
      </c>
      <c r="AO14" s="250"/>
      <c r="AP14" s="94"/>
      <c r="AQ14" s="94"/>
    </row>
    <row r="15" spans="1:43" s="39" customFormat="1" ht="34.5" customHeight="1">
      <c r="A15" s="200" t="s">
        <v>63</v>
      </c>
      <c r="B15" s="200" t="s">
        <v>55</v>
      </c>
      <c r="C15" s="170"/>
      <c r="D15" s="177">
        <v>-15</v>
      </c>
      <c r="E15" s="212">
        <f t="shared" si="0"/>
        <v>-21</v>
      </c>
      <c r="F15" s="212">
        <f t="shared" si="1"/>
        <v>15</v>
      </c>
      <c r="G15" s="213">
        <v>-10</v>
      </c>
      <c r="H15" s="216">
        <f t="shared" si="2"/>
        <v>26</v>
      </c>
      <c r="I15" s="216">
        <f t="shared" si="3"/>
        <v>16</v>
      </c>
      <c r="J15" s="216">
        <f t="shared" si="4"/>
        <v>10</v>
      </c>
      <c r="K15" s="212">
        <f t="shared" si="5"/>
        <v>6</v>
      </c>
      <c r="L15" s="217">
        <f t="shared" si="6"/>
        <v>61.53846153846153</v>
      </c>
      <c r="M15" s="276">
        <v>0</v>
      </c>
      <c r="N15" s="215">
        <f t="shared" si="7"/>
        <v>15</v>
      </c>
      <c r="O15" s="216">
        <v>81</v>
      </c>
      <c r="P15" s="216">
        <v>150</v>
      </c>
      <c r="Q15" s="212">
        <v>134</v>
      </c>
      <c r="R15" s="250">
        <v>150</v>
      </c>
      <c r="S15" s="250">
        <v>150</v>
      </c>
      <c r="T15" s="250">
        <v>95</v>
      </c>
      <c r="U15" s="250">
        <v>150</v>
      </c>
      <c r="V15" s="250">
        <v>100</v>
      </c>
      <c r="W15" s="250">
        <v>101</v>
      </c>
      <c r="X15" s="250">
        <v>90</v>
      </c>
      <c r="Y15" s="250">
        <v>150</v>
      </c>
      <c r="Z15" s="250">
        <v>150</v>
      </c>
      <c r="AA15" s="281">
        <v>150</v>
      </c>
      <c r="AB15" s="250">
        <v>123</v>
      </c>
      <c r="AC15" s="250">
        <v>150</v>
      </c>
      <c r="AD15" s="250">
        <v>148</v>
      </c>
      <c r="AE15" s="250">
        <v>150</v>
      </c>
      <c r="AF15" s="250">
        <v>150</v>
      </c>
      <c r="AG15" s="250">
        <v>150</v>
      </c>
      <c r="AH15" s="250">
        <v>150</v>
      </c>
      <c r="AI15" s="250">
        <v>150</v>
      </c>
      <c r="AJ15" s="250">
        <v>96</v>
      </c>
      <c r="AK15" s="250">
        <v>150</v>
      </c>
      <c r="AL15" s="250">
        <v>150</v>
      </c>
      <c r="AM15" s="250">
        <v>150</v>
      </c>
      <c r="AN15" s="250">
        <v>141</v>
      </c>
      <c r="AO15" s="250"/>
      <c r="AP15" s="94"/>
      <c r="AQ15" s="94"/>
    </row>
    <row r="16" spans="1:43" s="39" customFormat="1" ht="34.5" customHeight="1">
      <c r="A16" s="200" t="s">
        <v>64</v>
      </c>
      <c r="B16" s="200" t="s">
        <v>55</v>
      </c>
      <c r="C16" s="170"/>
      <c r="D16" s="177">
        <v>-15</v>
      </c>
      <c r="E16" s="212">
        <f t="shared" si="0"/>
        <v>-24</v>
      </c>
      <c r="F16" s="212">
        <f t="shared" si="1"/>
        <v>15</v>
      </c>
      <c r="G16" s="213">
        <v>-15</v>
      </c>
      <c r="H16" s="216">
        <f t="shared" si="2"/>
        <v>21</v>
      </c>
      <c r="I16" s="216">
        <f t="shared" si="3"/>
        <v>15</v>
      </c>
      <c r="J16" s="216">
        <f t="shared" si="4"/>
        <v>6</v>
      </c>
      <c r="K16" s="212">
        <f t="shared" si="5"/>
        <v>9</v>
      </c>
      <c r="L16" s="217">
        <f t="shared" si="6"/>
        <v>71.42857142857143</v>
      </c>
      <c r="M16" s="276">
        <v>0</v>
      </c>
      <c r="N16" s="215">
        <f t="shared" si="7"/>
        <v>15</v>
      </c>
      <c r="O16" s="216">
        <v>150</v>
      </c>
      <c r="P16" s="216">
        <v>150</v>
      </c>
      <c r="Q16" s="212">
        <v>101</v>
      </c>
      <c r="R16" s="250">
        <v>150</v>
      </c>
      <c r="S16" s="250">
        <v>150</v>
      </c>
      <c r="T16" s="250">
        <v>150</v>
      </c>
      <c r="U16" s="250">
        <v>150</v>
      </c>
      <c r="V16" s="250">
        <v>113</v>
      </c>
      <c r="W16" s="250">
        <v>150</v>
      </c>
      <c r="X16" s="250">
        <v>125</v>
      </c>
      <c r="Y16" s="250">
        <v>150</v>
      </c>
      <c r="Z16" s="250">
        <v>146</v>
      </c>
      <c r="AA16" s="281">
        <v>150</v>
      </c>
      <c r="AB16" s="250">
        <v>150</v>
      </c>
      <c r="AC16" s="250">
        <v>150</v>
      </c>
      <c r="AD16" s="250">
        <v>72</v>
      </c>
      <c r="AE16" s="250">
        <v>144</v>
      </c>
      <c r="AF16" s="250">
        <v>150</v>
      </c>
      <c r="AG16" s="250"/>
      <c r="AH16" s="250"/>
      <c r="AI16" s="250"/>
      <c r="AJ16" s="250"/>
      <c r="AK16" s="250"/>
      <c r="AL16" s="250">
        <v>150</v>
      </c>
      <c r="AM16" s="250">
        <v>150</v>
      </c>
      <c r="AN16" s="250">
        <v>150</v>
      </c>
      <c r="AO16" s="250"/>
      <c r="AP16" s="94"/>
      <c r="AQ16" s="94"/>
    </row>
    <row r="17" spans="1:43" s="39" customFormat="1" ht="34.5" customHeight="1">
      <c r="A17" s="200" t="s">
        <v>160</v>
      </c>
      <c r="B17" s="200" t="s">
        <v>55</v>
      </c>
      <c r="C17" s="170"/>
      <c r="D17" s="177">
        <v>30</v>
      </c>
      <c r="E17" s="212">
        <f t="shared" si="0"/>
        <v>30</v>
      </c>
      <c r="F17" s="212">
        <f t="shared" si="1"/>
        <v>0</v>
      </c>
      <c r="G17" s="213">
        <v>40</v>
      </c>
      <c r="H17" s="216">
        <f t="shared" si="2"/>
        <v>0</v>
      </c>
      <c r="I17" s="216">
        <f t="shared" si="3"/>
        <v>0</v>
      </c>
      <c r="J17" s="216">
        <f t="shared" si="4"/>
        <v>0</v>
      </c>
      <c r="K17" s="212">
        <f t="shared" si="5"/>
        <v>0</v>
      </c>
      <c r="L17" s="217" t="e">
        <f t="shared" si="6"/>
        <v>#DIV/0!</v>
      </c>
      <c r="M17" s="276">
        <v>30</v>
      </c>
      <c r="N17" s="215">
        <f t="shared" si="7"/>
        <v>0</v>
      </c>
      <c r="O17" s="216"/>
      <c r="P17" s="216"/>
      <c r="Q17" s="212"/>
      <c r="R17" s="250"/>
      <c r="S17" s="250"/>
      <c r="T17" s="250"/>
      <c r="U17" s="250"/>
      <c r="V17" s="250"/>
      <c r="W17" s="250"/>
      <c r="X17" s="250"/>
      <c r="Y17" s="250"/>
      <c r="Z17" s="250"/>
      <c r="AA17" s="281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94"/>
      <c r="AQ17" s="94"/>
    </row>
    <row r="18" spans="1:43" s="97" customFormat="1" ht="34.5" customHeight="1" thickBot="1">
      <c r="A18" s="237" t="s">
        <v>65</v>
      </c>
      <c r="B18" s="237" t="s">
        <v>55</v>
      </c>
      <c r="C18" s="218"/>
      <c r="D18" s="219">
        <v>75</v>
      </c>
      <c r="E18" s="220">
        <f t="shared" si="0"/>
        <v>89</v>
      </c>
      <c r="F18" s="221">
        <f t="shared" si="1"/>
        <v>0</v>
      </c>
      <c r="G18" s="222">
        <v>70</v>
      </c>
      <c r="H18" s="223">
        <f t="shared" si="2"/>
        <v>20</v>
      </c>
      <c r="I18" s="223">
        <f t="shared" si="3"/>
        <v>3</v>
      </c>
      <c r="J18" s="223">
        <f t="shared" si="4"/>
        <v>17</v>
      </c>
      <c r="K18" s="221">
        <f t="shared" si="5"/>
        <v>-14</v>
      </c>
      <c r="L18" s="224">
        <f t="shared" si="6"/>
        <v>15</v>
      </c>
      <c r="M18" s="277">
        <v>75</v>
      </c>
      <c r="N18" s="238">
        <f t="shared" si="7"/>
        <v>0</v>
      </c>
      <c r="O18" s="223">
        <v>121</v>
      </c>
      <c r="P18" s="223">
        <v>110</v>
      </c>
      <c r="Q18" s="223">
        <v>120</v>
      </c>
      <c r="R18" s="251">
        <v>140</v>
      </c>
      <c r="S18" s="251">
        <v>113</v>
      </c>
      <c r="T18" s="251">
        <v>97</v>
      </c>
      <c r="U18" s="251">
        <v>150</v>
      </c>
      <c r="V18" s="251">
        <v>128</v>
      </c>
      <c r="W18" s="251">
        <v>116</v>
      </c>
      <c r="X18" s="251">
        <v>91</v>
      </c>
      <c r="Y18" s="251">
        <v>114</v>
      </c>
      <c r="Z18" s="251">
        <v>117</v>
      </c>
      <c r="AA18" s="283">
        <v>135</v>
      </c>
      <c r="AB18" s="252">
        <v>133</v>
      </c>
      <c r="AC18" s="252">
        <v>150</v>
      </c>
      <c r="AD18" s="252">
        <v>99</v>
      </c>
      <c r="AE18" s="252">
        <v>90</v>
      </c>
      <c r="AF18" s="252">
        <v>119</v>
      </c>
      <c r="AG18" s="252">
        <v>150</v>
      </c>
      <c r="AH18" s="252">
        <v>142</v>
      </c>
      <c r="AI18" s="252"/>
      <c r="AJ18" s="252"/>
      <c r="AK18" s="252"/>
      <c r="AL18" s="252"/>
      <c r="AM18" s="252"/>
      <c r="AN18" s="252"/>
      <c r="AO18" s="252"/>
      <c r="AP18" s="149"/>
      <c r="AQ18" s="149"/>
    </row>
    <row r="19" spans="1:43" s="39" customFormat="1" ht="34.5" customHeight="1">
      <c r="A19" s="200" t="s">
        <v>66</v>
      </c>
      <c r="B19" s="200" t="s">
        <v>2</v>
      </c>
      <c r="C19" s="170"/>
      <c r="D19" s="177">
        <v>15</v>
      </c>
      <c r="E19" s="212">
        <f t="shared" si="0"/>
        <v>17</v>
      </c>
      <c r="F19" s="212">
        <f t="shared" si="1"/>
        <v>-5</v>
      </c>
      <c r="G19" s="213">
        <v>15</v>
      </c>
      <c r="H19" s="216">
        <f t="shared" si="2"/>
        <v>22</v>
      </c>
      <c r="I19" s="216">
        <f t="shared" si="3"/>
        <v>10</v>
      </c>
      <c r="J19" s="216">
        <f t="shared" si="4"/>
        <v>12</v>
      </c>
      <c r="K19" s="212">
        <f t="shared" si="5"/>
        <v>-2</v>
      </c>
      <c r="L19" s="217">
        <f t="shared" si="6"/>
        <v>45.45454545454545</v>
      </c>
      <c r="M19" s="276">
        <v>10</v>
      </c>
      <c r="N19" s="215">
        <f t="shared" si="7"/>
        <v>-5</v>
      </c>
      <c r="O19" s="216">
        <v>121</v>
      </c>
      <c r="P19" s="216">
        <v>150</v>
      </c>
      <c r="Q19" s="212">
        <v>150</v>
      </c>
      <c r="R19" s="250">
        <v>150</v>
      </c>
      <c r="S19" s="250"/>
      <c r="T19" s="250"/>
      <c r="U19" s="250">
        <v>74</v>
      </c>
      <c r="V19" s="250">
        <v>150</v>
      </c>
      <c r="W19" s="250">
        <v>125</v>
      </c>
      <c r="X19" s="250"/>
      <c r="Y19" s="250">
        <v>150</v>
      </c>
      <c r="Z19" s="250">
        <v>63</v>
      </c>
      <c r="AA19" s="281">
        <v>150</v>
      </c>
      <c r="AB19" s="250">
        <v>96</v>
      </c>
      <c r="AC19" s="250">
        <v>150</v>
      </c>
      <c r="AD19" s="250">
        <v>73</v>
      </c>
      <c r="AE19" s="250">
        <v>150</v>
      </c>
      <c r="AF19" s="250">
        <v>121</v>
      </c>
      <c r="AG19" s="250"/>
      <c r="AH19" s="250">
        <v>142</v>
      </c>
      <c r="AI19" s="250">
        <v>150</v>
      </c>
      <c r="AJ19" s="250">
        <v>124</v>
      </c>
      <c r="AK19" s="250">
        <v>80</v>
      </c>
      <c r="AL19" s="250">
        <v>145</v>
      </c>
      <c r="AM19" s="250">
        <v>150</v>
      </c>
      <c r="AN19" s="250">
        <v>74</v>
      </c>
      <c r="AO19" s="250"/>
      <c r="AP19" s="94"/>
      <c r="AQ19" s="94"/>
    </row>
    <row r="20" spans="1:43" s="39" customFormat="1" ht="34.5" customHeight="1">
      <c r="A20" s="200" t="s">
        <v>67</v>
      </c>
      <c r="B20" s="200" t="s">
        <v>2</v>
      </c>
      <c r="C20" s="170"/>
      <c r="D20" s="177">
        <v>0</v>
      </c>
      <c r="E20" s="212">
        <f t="shared" si="0"/>
        <v>2</v>
      </c>
      <c r="F20" s="212">
        <f t="shared" si="1"/>
        <v>0</v>
      </c>
      <c r="G20" s="213">
        <v>5</v>
      </c>
      <c r="H20" s="216">
        <f t="shared" si="2"/>
        <v>4</v>
      </c>
      <c r="I20" s="216">
        <f t="shared" si="3"/>
        <v>1</v>
      </c>
      <c r="J20" s="216">
        <f t="shared" si="4"/>
        <v>3</v>
      </c>
      <c r="K20" s="212">
        <f t="shared" si="5"/>
        <v>-2</v>
      </c>
      <c r="L20" s="217">
        <f t="shared" si="6"/>
        <v>25</v>
      </c>
      <c r="M20" s="276">
        <v>0</v>
      </c>
      <c r="N20" s="215">
        <f t="shared" si="7"/>
        <v>0</v>
      </c>
      <c r="O20" s="216"/>
      <c r="P20" s="216"/>
      <c r="Q20" s="212"/>
      <c r="R20" s="250"/>
      <c r="S20" s="250">
        <v>95</v>
      </c>
      <c r="T20" s="250">
        <v>146</v>
      </c>
      <c r="U20" s="250"/>
      <c r="V20" s="250"/>
      <c r="W20" s="250"/>
      <c r="X20" s="250">
        <v>129</v>
      </c>
      <c r="Y20" s="250"/>
      <c r="Z20" s="250"/>
      <c r="AA20" s="281"/>
      <c r="AB20" s="250"/>
      <c r="AC20" s="250"/>
      <c r="AD20" s="250"/>
      <c r="AE20" s="250"/>
      <c r="AF20" s="250"/>
      <c r="AG20" s="250">
        <v>150</v>
      </c>
      <c r="AH20" s="250"/>
      <c r="AI20" s="250"/>
      <c r="AJ20" s="250"/>
      <c r="AK20" s="250"/>
      <c r="AL20" s="250"/>
      <c r="AM20" s="250"/>
      <c r="AN20" s="250"/>
      <c r="AO20" s="250"/>
      <c r="AP20" s="94"/>
      <c r="AQ20" s="94"/>
    </row>
    <row r="21" spans="1:43" s="39" customFormat="1" ht="34.5" customHeight="1">
      <c r="A21" s="200" t="s">
        <v>68</v>
      </c>
      <c r="B21" s="200" t="s">
        <v>2</v>
      </c>
      <c r="C21" s="170"/>
      <c r="D21" s="177">
        <v>-35</v>
      </c>
      <c r="E21" s="212">
        <f t="shared" si="0"/>
        <v>-44</v>
      </c>
      <c r="F21" s="212">
        <f t="shared" si="1"/>
        <v>5</v>
      </c>
      <c r="G21" s="213">
        <v>-30</v>
      </c>
      <c r="H21" s="216">
        <f t="shared" si="2"/>
        <v>17</v>
      </c>
      <c r="I21" s="216">
        <f t="shared" si="3"/>
        <v>13</v>
      </c>
      <c r="J21" s="216">
        <f t="shared" si="4"/>
        <v>4</v>
      </c>
      <c r="K21" s="212">
        <f t="shared" si="5"/>
        <v>9</v>
      </c>
      <c r="L21" s="217">
        <f t="shared" si="6"/>
        <v>76.47058823529412</v>
      </c>
      <c r="M21" s="276">
        <v>-30</v>
      </c>
      <c r="N21" s="215">
        <f t="shared" si="7"/>
        <v>5</v>
      </c>
      <c r="O21" s="216">
        <v>150</v>
      </c>
      <c r="P21" s="216">
        <v>113</v>
      </c>
      <c r="Q21" s="212">
        <v>150</v>
      </c>
      <c r="R21" s="250">
        <v>150</v>
      </c>
      <c r="S21" s="250">
        <v>150</v>
      </c>
      <c r="T21" s="250">
        <v>150</v>
      </c>
      <c r="U21" s="250">
        <v>150</v>
      </c>
      <c r="V21" s="250">
        <v>150</v>
      </c>
      <c r="W21" s="250">
        <v>121</v>
      </c>
      <c r="X21" s="250">
        <v>150</v>
      </c>
      <c r="Y21" s="250">
        <v>131</v>
      </c>
      <c r="Z21" s="250">
        <v>150</v>
      </c>
      <c r="AA21" s="281">
        <v>150</v>
      </c>
      <c r="AB21" s="250">
        <v>150</v>
      </c>
      <c r="AC21" s="250">
        <v>150</v>
      </c>
      <c r="AD21" s="250">
        <v>150</v>
      </c>
      <c r="AE21" s="250">
        <v>59</v>
      </c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94"/>
      <c r="AQ21" s="94"/>
    </row>
    <row r="22" spans="1:43" s="39" customFormat="1" ht="34.5" customHeight="1">
      <c r="A22" s="200" t="s">
        <v>69</v>
      </c>
      <c r="B22" s="200" t="s">
        <v>2</v>
      </c>
      <c r="C22" s="170"/>
      <c r="D22" s="177">
        <v>-30</v>
      </c>
      <c r="E22" s="212">
        <f t="shared" si="0"/>
        <v>-34</v>
      </c>
      <c r="F22" s="212">
        <f t="shared" si="1"/>
        <v>-5</v>
      </c>
      <c r="G22" s="213">
        <v>-25</v>
      </c>
      <c r="H22" s="216">
        <f t="shared" si="2"/>
        <v>26</v>
      </c>
      <c r="I22" s="216">
        <f t="shared" si="3"/>
        <v>15</v>
      </c>
      <c r="J22" s="216">
        <f t="shared" si="4"/>
        <v>11</v>
      </c>
      <c r="K22" s="212">
        <f t="shared" si="5"/>
        <v>4</v>
      </c>
      <c r="L22" s="217">
        <f t="shared" si="6"/>
        <v>57.69230769230769</v>
      </c>
      <c r="M22" s="276">
        <v>-35</v>
      </c>
      <c r="N22" s="215">
        <f t="shared" si="7"/>
        <v>-5</v>
      </c>
      <c r="O22" s="216">
        <v>150</v>
      </c>
      <c r="P22" s="216">
        <v>150</v>
      </c>
      <c r="Q22" s="212">
        <v>150</v>
      </c>
      <c r="R22" s="250">
        <v>150</v>
      </c>
      <c r="S22" s="250">
        <v>150</v>
      </c>
      <c r="T22" s="250">
        <v>123</v>
      </c>
      <c r="U22" s="250">
        <v>150</v>
      </c>
      <c r="V22" s="250">
        <v>150</v>
      </c>
      <c r="W22" s="250">
        <v>150</v>
      </c>
      <c r="X22" s="250">
        <v>112</v>
      </c>
      <c r="Y22" s="250">
        <v>64</v>
      </c>
      <c r="Z22" s="250">
        <v>150</v>
      </c>
      <c r="AA22" s="281">
        <v>150</v>
      </c>
      <c r="AB22" s="250">
        <v>150</v>
      </c>
      <c r="AC22" s="250">
        <v>150</v>
      </c>
      <c r="AD22" s="250">
        <v>150</v>
      </c>
      <c r="AE22" s="250">
        <v>150</v>
      </c>
      <c r="AF22" s="250">
        <v>104</v>
      </c>
      <c r="AG22" s="250">
        <v>150</v>
      </c>
      <c r="AH22" s="250">
        <v>126</v>
      </c>
      <c r="AI22" s="250">
        <v>140</v>
      </c>
      <c r="AJ22" s="250">
        <v>95</v>
      </c>
      <c r="AK22" s="250">
        <v>137</v>
      </c>
      <c r="AL22" s="250">
        <v>89</v>
      </c>
      <c r="AM22" s="250">
        <v>129</v>
      </c>
      <c r="AN22" s="250">
        <v>118</v>
      </c>
      <c r="AO22" s="250"/>
      <c r="AP22" s="94"/>
      <c r="AQ22" s="94"/>
    </row>
    <row r="23" spans="1:43" s="39" customFormat="1" ht="34.5" customHeight="1">
      <c r="A23" s="200" t="s">
        <v>182</v>
      </c>
      <c r="B23" s="200" t="s">
        <v>2</v>
      </c>
      <c r="C23" s="170"/>
      <c r="D23" s="177">
        <v>60</v>
      </c>
      <c r="E23" s="212">
        <f t="shared" si="0"/>
        <v>59</v>
      </c>
      <c r="F23" s="212">
        <f t="shared" si="1"/>
        <v>0</v>
      </c>
      <c r="G23" s="213" t="s">
        <v>170</v>
      </c>
      <c r="H23" s="216">
        <f t="shared" si="2"/>
        <v>9</v>
      </c>
      <c r="I23" s="216">
        <f t="shared" si="3"/>
        <v>5</v>
      </c>
      <c r="J23" s="216">
        <f t="shared" si="4"/>
        <v>4</v>
      </c>
      <c r="K23" s="212">
        <f t="shared" si="5"/>
        <v>1</v>
      </c>
      <c r="L23" s="217">
        <f t="shared" si="6"/>
        <v>55.55555555555556</v>
      </c>
      <c r="M23" s="276">
        <v>60</v>
      </c>
      <c r="N23" s="215">
        <f t="shared" si="7"/>
        <v>0</v>
      </c>
      <c r="O23" s="216"/>
      <c r="P23" s="216"/>
      <c r="Q23" s="212"/>
      <c r="R23" s="250"/>
      <c r="S23" s="250"/>
      <c r="T23" s="250"/>
      <c r="U23" s="250"/>
      <c r="V23" s="250"/>
      <c r="W23" s="250"/>
      <c r="X23" s="250"/>
      <c r="Y23" s="250"/>
      <c r="Z23" s="250"/>
      <c r="AA23" s="281"/>
      <c r="AB23" s="250"/>
      <c r="AC23" s="250"/>
      <c r="AD23" s="250"/>
      <c r="AE23" s="250"/>
      <c r="AF23" s="250">
        <v>102</v>
      </c>
      <c r="AG23" s="250">
        <v>150</v>
      </c>
      <c r="AH23" s="250">
        <v>150</v>
      </c>
      <c r="AI23" s="250">
        <v>148</v>
      </c>
      <c r="AJ23" s="250">
        <v>150</v>
      </c>
      <c r="AK23" s="250">
        <v>150</v>
      </c>
      <c r="AL23" s="250">
        <v>130</v>
      </c>
      <c r="AM23" s="250">
        <v>150</v>
      </c>
      <c r="AN23" s="250">
        <v>131</v>
      </c>
      <c r="AO23" s="250"/>
      <c r="AP23" s="94"/>
      <c r="AQ23" s="94"/>
    </row>
    <row r="24" spans="1:43" s="97" customFormat="1" ht="34.5" customHeight="1" thickBot="1">
      <c r="A24" s="237" t="s">
        <v>70</v>
      </c>
      <c r="B24" s="237" t="s">
        <v>2</v>
      </c>
      <c r="C24" s="218"/>
      <c r="D24" s="219">
        <v>0</v>
      </c>
      <c r="E24" s="221">
        <f t="shared" si="0"/>
        <v>-4</v>
      </c>
      <c r="F24" s="221">
        <f t="shared" si="1"/>
        <v>10</v>
      </c>
      <c r="G24" s="222">
        <v>-10</v>
      </c>
      <c r="H24" s="223">
        <f t="shared" si="2"/>
        <v>26</v>
      </c>
      <c r="I24" s="223">
        <f t="shared" si="3"/>
        <v>15</v>
      </c>
      <c r="J24" s="223">
        <f t="shared" si="4"/>
        <v>11</v>
      </c>
      <c r="K24" s="221">
        <f t="shared" si="5"/>
        <v>4</v>
      </c>
      <c r="L24" s="224">
        <f t="shared" si="6"/>
        <v>57.69230769230769</v>
      </c>
      <c r="M24" s="277">
        <v>10</v>
      </c>
      <c r="N24" s="238">
        <f t="shared" si="7"/>
        <v>10</v>
      </c>
      <c r="O24" s="223">
        <v>134</v>
      </c>
      <c r="P24" s="223">
        <v>150</v>
      </c>
      <c r="Q24" s="221">
        <v>150</v>
      </c>
      <c r="R24" s="252">
        <v>150</v>
      </c>
      <c r="S24" s="252">
        <v>144</v>
      </c>
      <c r="T24" s="252">
        <v>98</v>
      </c>
      <c r="U24" s="252">
        <v>141</v>
      </c>
      <c r="V24" s="252">
        <v>150</v>
      </c>
      <c r="W24" s="252">
        <v>150</v>
      </c>
      <c r="X24" s="252">
        <v>150</v>
      </c>
      <c r="Y24" s="252">
        <v>130</v>
      </c>
      <c r="Z24" s="252">
        <v>118</v>
      </c>
      <c r="AA24" s="284">
        <v>150</v>
      </c>
      <c r="AB24" s="252">
        <v>150</v>
      </c>
      <c r="AC24" s="252">
        <v>150</v>
      </c>
      <c r="AD24" s="252">
        <v>150</v>
      </c>
      <c r="AE24" s="252">
        <v>105</v>
      </c>
      <c r="AF24" s="252">
        <v>150</v>
      </c>
      <c r="AG24" s="252">
        <v>137</v>
      </c>
      <c r="AH24" s="252">
        <v>150</v>
      </c>
      <c r="AI24" s="252">
        <v>150</v>
      </c>
      <c r="AJ24" s="252">
        <v>100</v>
      </c>
      <c r="AK24" s="252">
        <v>150</v>
      </c>
      <c r="AL24" s="252">
        <v>115</v>
      </c>
      <c r="AM24" s="252">
        <v>150</v>
      </c>
      <c r="AN24" s="252">
        <v>115</v>
      </c>
      <c r="AO24" s="252"/>
      <c r="AP24" s="149"/>
      <c r="AQ24" s="149"/>
    </row>
    <row r="25" spans="1:43" s="39" customFormat="1" ht="34.5" customHeight="1">
      <c r="A25" s="200" t="s">
        <v>72</v>
      </c>
      <c r="B25" s="200" t="s">
        <v>43</v>
      </c>
      <c r="C25" s="170"/>
      <c r="D25" s="177">
        <v>60</v>
      </c>
      <c r="E25" s="212">
        <f t="shared" si="0"/>
        <v>60</v>
      </c>
      <c r="F25" s="212">
        <f t="shared" si="1"/>
        <v>0</v>
      </c>
      <c r="G25" s="213">
        <v>60</v>
      </c>
      <c r="H25" s="216">
        <f t="shared" si="2"/>
        <v>0</v>
      </c>
      <c r="I25" s="216">
        <f t="shared" si="3"/>
        <v>0</v>
      </c>
      <c r="J25" s="216">
        <f t="shared" si="4"/>
        <v>0</v>
      </c>
      <c r="K25" s="212">
        <f t="shared" si="5"/>
        <v>0</v>
      </c>
      <c r="L25" s="217" t="e">
        <f t="shared" si="6"/>
        <v>#DIV/0!</v>
      </c>
      <c r="M25" s="276">
        <v>60</v>
      </c>
      <c r="N25" s="215">
        <f t="shared" si="7"/>
        <v>0</v>
      </c>
      <c r="O25" s="216"/>
      <c r="P25" s="216"/>
      <c r="Q25" s="212"/>
      <c r="R25" s="250"/>
      <c r="S25" s="250"/>
      <c r="T25" s="250"/>
      <c r="U25" s="250"/>
      <c r="V25" s="250"/>
      <c r="W25" s="250"/>
      <c r="X25" s="250"/>
      <c r="Y25" s="250"/>
      <c r="Z25" s="250"/>
      <c r="AA25" s="281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94"/>
      <c r="AQ25" s="94"/>
    </row>
    <row r="26" spans="1:43" s="39" customFormat="1" ht="34.5" customHeight="1">
      <c r="A26" s="200" t="s">
        <v>73</v>
      </c>
      <c r="B26" s="200" t="s">
        <v>43</v>
      </c>
      <c r="C26" s="94"/>
      <c r="D26" s="177">
        <v>30</v>
      </c>
      <c r="E26" s="212">
        <f t="shared" si="0"/>
        <v>30</v>
      </c>
      <c r="F26" s="212">
        <f t="shared" si="1"/>
        <v>0</v>
      </c>
      <c r="G26" s="213">
        <v>20</v>
      </c>
      <c r="H26" s="216">
        <f t="shared" si="2"/>
        <v>14</v>
      </c>
      <c r="I26" s="216">
        <f t="shared" si="3"/>
        <v>7</v>
      </c>
      <c r="J26" s="216">
        <f t="shared" si="4"/>
        <v>7</v>
      </c>
      <c r="K26" s="212">
        <f t="shared" si="5"/>
        <v>0</v>
      </c>
      <c r="L26" s="217">
        <f t="shared" si="6"/>
        <v>49.99999999999999</v>
      </c>
      <c r="M26" s="276">
        <v>30</v>
      </c>
      <c r="N26" s="215">
        <f t="shared" si="7"/>
        <v>0</v>
      </c>
      <c r="O26" s="216"/>
      <c r="P26" s="216">
        <v>150</v>
      </c>
      <c r="Q26" s="212">
        <v>146</v>
      </c>
      <c r="R26" s="250"/>
      <c r="S26" s="250">
        <v>92</v>
      </c>
      <c r="T26" s="250">
        <v>150</v>
      </c>
      <c r="U26" s="250">
        <v>108</v>
      </c>
      <c r="V26" s="250">
        <v>150</v>
      </c>
      <c r="W26" s="250">
        <v>143</v>
      </c>
      <c r="X26" s="250">
        <v>125</v>
      </c>
      <c r="Y26" s="250">
        <v>109</v>
      </c>
      <c r="Z26" s="250"/>
      <c r="AA26" s="281">
        <v>150</v>
      </c>
      <c r="AB26" s="250"/>
      <c r="AC26" s="250"/>
      <c r="AD26" s="250">
        <v>150</v>
      </c>
      <c r="AE26" s="250"/>
      <c r="AF26" s="250"/>
      <c r="AG26" s="250"/>
      <c r="AH26" s="250">
        <v>150</v>
      </c>
      <c r="AI26" s="250">
        <v>150</v>
      </c>
      <c r="AJ26" s="250"/>
      <c r="AK26" s="250">
        <v>123</v>
      </c>
      <c r="AL26" s="250"/>
      <c r="AM26" s="250"/>
      <c r="AN26" s="250"/>
      <c r="AO26" s="250"/>
      <c r="AP26" s="94"/>
      <c r="AQ26" s="94"/>
    </row>
    <row r="27" spans="1:43" s="39" customFormat="1" ht="34.5" customHeight="1">
      <c r="A27" s="200" t="s">
        <v>161</v>
      </c>
      <c r="B27" s="200" t="s">
        <v>43</v>
      </c>
      <c r="C27" s="170"/>
      <c r="D27" s="177">
        <v>40</v>
      </c>
      <c r="E27" s="212">
        <f t="shared" si="0"/>
        <v>40</v>
      </c>
      <c r="F27" s="212">
        <f t="shared" si="1"/>
        <v>10</v>
      </c>
      <c r="G27" s="213">
        <v>40</v>
      </c>
      <c r="H27" s="216">
        <f t="shared" si="2"/>
        <v>0</v>
      </c>
      <c r="I27" s="216">
        <f t="shared" si="3"/>
        <v>0</v>
      </c>
      <c r="J27" s="216">
        <f t="shared" si="4"/>
        <v>0</v>
      </c>
      <c r="K27" s="212">
        <f t="shared" si="5"/>
        <v>0</v>
      </c>
      <c r="L27" s="217" t="e">
        <f t="shared" si="6"/>
        <v>#DIV/0!</v>
      </c>
      <c r="M27" s="276">
        <v>50</v>
      </c>
      <c r="N27" s="215">
        <f t="shared" si="7"/>
        <v>10</v>
      </c>
      <c r="O27" s="216"/>
      <c r="P27" s="216"/>
      <c r="Q27" s="212"/>
      <c r="R27" s="250"/>
      <c r="S27" s="250"/>
      <c r="T27" s="250"/>
      <c r="U27" s="250"/>
      <c r="V27" s="250"/>
      <c r="W27" s="250"/>
      <c r="X27" s="250"/>
      <c r="Y27" s="250"/>
      <c r="Z27" s="250"/>
      <c r="AA27" s="281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94"/>
      <c r="AQ27" s="94"/>
    </row>
    <row r="28" spans="1:43" s="39" customFormat="1" ht="34.5" customHeight="1">
      <c r="A28" s="273" t="s">
        <v>74</v>
      </c>
      <c r="B28" s="200" t="s">
        <v>43</v>
      </c>
      <c r="C28" s="170"/>
      <c r="D28" s="177">
        <v>-20</v>
      </c>
      <c r="E28" s="212">
        <f t="shared" si="0"/>
        <v>-34</v>
      </c>
      <c r="F28" s="212">
        <f t="shared" si="1"/>
        <v>-5</v>
      </c>
      <c r="G28" s="213">
        <v>-15</v>
      </c>
      <c r="H28" s="216">
        <f t="shared" si="2"/>
        <v>24</v>
      </c>
      <c r="I28" s="216">
        <f t="shared" si="3"/>
        <v>19</v>
      </c>
      <c r="J28" s="216">
        <f t="shared" si="4"/>
        <v>5</v>
      </c>
      <c r="K28" s="212">
        <f t="shared" si="5"/>
        <v>14</v>
      </c>
      <c r="L28" s="217">
        <f t="shared" si="6"/>
        <v>79.16666666666667</v>
      </c>
      <c r="M28" s="276">
        <v>-25</v>
      </c>
      <c r="N28" s="215">
        <f t="shared" si="7"/>
        <v>-5</v>
      </c>
      <c r="O28" s="216">
        <v>150</v>
      </c>
      <c r="P28" s="216">
        <v>132</v>
      </c>
      <c r="Q28" s="212">
        <v>150</v>
      </c>
      <c r="R28" s="250">
        <v>150</v>
      </c>
      <c r="S28" s="250">
        <v>150</v>
      </c>
      <c r="T28" s="250">
        <v>150</v>
      </c>
      <c r="U28" s="250">
        <v>150</v>
      </c>
      <c r="V28" s="250"/>
      <c r="W28" s="250"/>
      <c r="X28" s="250">
        <v>150</v>
      </c>
      <c r="Y28" s="250">
        <v>150</v>
      </c>
      <c r="Z28" s="250">
        <v>150</v>
      </c>
      <c r="AA28" s="281">
        <v>150</v>
      </c>
      <c r="AB28" s="250">
        <v>150</v>
      </c>
      <c r="AC28" s="250">
        <v>150</v>
      </c>
      <c r="AD28" s="250">
        <v>99</v>
      </c>
      <c r="AE28" s="250">
        <v>97</v>
      </c>
      <c r="AF28" s="250">
        <v>150</v>
      </c>
      <c r="AG28" s="250">
        <v>150</v>
      </c>
      <c r="AH28" s="250">
        <v>110</v>
      </c>
      <c r="AI28" s="250">
        <v>150</v>
      </c>
      <c r="AJ28" s="250">
        <v>150</v>
      </c>
      <c r="AK28" s="250">
        <v>150</v>
      </c>
      <c r="AL28" s="250">
        <v>150</v>
      </c>
      <c r="AM28" s="250">
        <v>150</v>
      </c>
      <c r="AN28" s="250">
        <v>101</v>
      </c>
      <c r="AO28" s="250"/>
      <c r="AP28" s="94"/>
      <c r="AQ28" s="94"/>
    </row>
    <row r="29" spans="1:43" s="39" customFormat="1" ht="34.5" customHeight="1">
      <c r="A29" s="200" t="s">
        <v>167</v>
      </c>
      <c r="B29" s="200" t="s">
        <v>43</v>
      </c>
      <c r="C29" s="170"/>
      <c r="D29" s="177">
        <v>20</v>
      </c>
      <c r="E29" s="212">
        <f t="shared" si="0"/>
        <v>20</v>
      </c>
      <c r="F29" s="212">
        <f t="shared" si="1"/>
        <v>40</v>
      </c>
      <c r="G29" s="213" t="s">
        <v>170</v>
      </c>
      <c r="H29" s="216">
        <f t="shared" si="2"/>
        <v>0</v>
      </c>
      <c r="I29" s="216">
        <f t="shared" si="3"/>
        <v>0</v>
      </c>
      <c r="J29" s="216">
        <f t="shared" si="4"/>
        <v>0</v>
      </c>
      <c r="K29" s="212">
        <f t="shared" si="5"/>
        <v>0</v>
      </c>
      <c r="L29" s="217" t="e">
        <f t="shared" si="6"/>
        <v>#DIV/0!</v>
      </c>
      <c r="M29" s="276">
        <v>60</v>
      </c>
      <c r="N29" s="215">
        <f t="shared" si="7"/>
        <v>40</v>
      </c>
      <c r="O29" s="216"/>
      <c r="P29" s="216"/>
      <c r="Q29" s="212"/>
      <c r="R29" s="250"/>
      <c r="S29" s="250"/>
      <c r="T29" s="250"/>
      <c r="U29" s="250"/>
      <c r="V29" s="250"/>
      <c r="W29" s="250"/>
      <c r="X29" s="250"/>
      <c r="Y29" s="250"/>
      <c r="Z29" s="250"/>
      <c r="AA29" s="281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94"/>
      <c r="AQ29" s="94"/>
    </row>
    <row r="30" spans="1:43" s="39" customFormat="1" ht="34.5" customHeight="1">
      <c r="A30" s="200" t="s">
        <v>76</v>
      </c>
      <c r="B30" s="200" t="s">
        <v>43</v>
      </c>
      <c r="C30" s="170"/>
      <c r="D30" s="177">
        <v>0</v>
      </c>
      <c r="E30" s="212">
        <f t="shared" si="0"/>
        <v>-14</v>
      </c>
      <c r="F30" s="212">
        <f t="shared" si="1"/>
        <v>0</v>
      </c>
      <c r="G30" s="213">
        <v>0</v>
      </c>
      <c r="H30" s="216">
        <f t="shared" si="2"/>
        <v>26</v>
      </c>
      <c r="I30" s="216">
        <f t="shared" si="3"/>
        <v>20</v>
      </c>
      <c r="J30" s="216">
        <f t="shared" si="4"/>
        <v>6</v>
      </c>
      <c r="K30" s="212">
        <f t="shared" si="5"/>
        <v>14</v>
      </c>
      <c r="L30" s="217">
        <f t="shared" si="6"/>
        <v>76.92307692307692</v>
      </c>
      <c r="M30" s="276">
        <v>0</v>
      </c>
      <c r="N30" s="215">
        <f t="shared" si="7"/>
        <v>0</v>
      </c>
      <c r="O30" s="216">
        <v>150</v>
      </c>
      <c r="P30" s="216">
        <v>150</v>
      </c>
      <c r="Q30" s="212">
        <v>150</v>
      </c>
      <c r="R30" s="250">
        <v>102</v>
      </c>
      <c r="S30" s="250">
        <v>150</v>
      </c>
      <c r="T30" s="250">
        <v>139</v>
      </c>
      <c r="U30" s="250">
        <v>150</v>
      </c>
      <c r="V30" s="250">
        <v>117</v>
      </c>
      <c r="W30" s="250">
        <v>150</v>
      </c>
      <c r="X30" s="250">
        <v>138</v>
      </c>
      <c r="Y30" s="250">
        <v>150</v>
      </c>
      <c r="Z30" s="250">
        <v>150</v>
      </c>
      <c r="AA30" s="281">
        <v>150</v>
      </c>
      <c r="AB30" s="250">
        <v>150</v>
      </c>
      <c r="AC30" s="250">
        <v>150</v>
      </c>
      <c r="AD30" s="250">
        <v>108</v>
      </c>
      <c r="AE30" s="250">
        <v>125</v>
      </c>
      <c r="AF30" s="250">
        <v>150</v>
      </c>
      <c r="AG30" s="250">
        <v>150</v>
      </c>
      <c r="AH30" s="250">
        <v>150</v>
      </c>
      <c r="AI30" s="250">
        <v>150</v>
      </c>
      <c r="AJ30" s="250">
        <v>150</v>
      </c>
      <c r="AK30" s="250">
        <v>150</v>
      </c>
      <c r="AL30" s="250">
        <v>150</v>
      </c>
      <c r="AM30" s="250">
        <v>150</v>
      </c>
      <c r="AN30" s="250">
        <v>150</v>
      </c>
      <c r="AO30" s="250"/>
      <c r="AP30" s="94"/>
      <c r="AQ30" s="94"/>
    </row>
    <row r="31" spans="1:43" s="39" customFormat="1" ht="34.5" customHeight="1">
      <c r="A31" s="200" t="s">
        <v>180</v>
      </c>
      <c r="B31" s="200" t="s">
        <v>43</v>
      </c>
      <c r="C31" s="170"/>
      <c r="D31" s="177">
        <v>20</v>
      </c>
      <c r="E31" s="212">
        <f t="shared" si="0"/>
        <v>20</v>
      </c>
      <c r="F31" s="212">
        <f t="shared" si="1"/>
        <v>0</v>
      </c>
      <c r="G31" s="213">
        <v>40</v>
      </c>
      <c r="H31" s="216">
        <f t="shared" si="2"/>
        <v>0</v>
      </c>
      <c r="I31" s="216">
        <f t="shared" si="3"/>
        <v>0</v>
      </c>
      <c r="J31" s="216">
        <f t="shared" si="4"/>
        <v>0</v>
      </c>
      <c r="K31" s="212">
        <f t="shared" si="5"/>
        <v>0</v>
      </c>
      <c r="L31" s="217" t="e">
        <f t="shared" si="6"/>
        <v>#DIV/0!</v>
      </c>
      <c r="M31" s="276">
        <v>20</v>
      </c>
      <c r="N31" s="215">
        <f t="shared" si="7"/>
        <v>0</v>
      </c>
      <c r="O31" s="216"/>
      <c r="P31" s="216"/>
      <c r="Q31" s="212"/>
      <c r="R31" s="250"/>
      <c r="S31" s="250"/>
      <c r="T31" s="250"/>
      <c r="U31" s="250"/>
      <c r="V31" s="250"/>
      <c r="W31" s="250"/>
      <c r="X31" s="250"/>
      <c r="Y31" s="250"/>
      <c r="Z31" s="250"/>
      <c r="AA31" s="281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94"/>
      <c r="AQ31" s="94"/>
    </row>
    <row r="32" spans="1:43" s="39" customFormat="1" ht="34.5" customHeight="1">
      <c r="A32" s="200" t="s">
        <v>181</v>
      </c>
      <c r="B32" s="200" t="s">
        <v>43</v>
      </c>
      <c r="C32" s="170"/>
      <c r="D32" s="177">
        <v>20</v>
      </c>
      <c r="E32" s="212">
        <f t="shared" si="0"/>
        <v>20</v>
      </c>
      <c r="F32" s="212">
        <f t="shared" si="1"/>
        <v>20</v>
      </c>
      <c r="G32" s="213">
        <v>40</v>
      </c>
      <c r="H32" s="216">
        <f t="shared" si="2"/>
        <v>0</v>
      </c>
      <c r="I32" s="216">
        <f t="shared" si="3"/>
        <v>0</v>
      </c>
      <c r="J32" s="216">
        <f t="shared" si="4"/>
        <v>0</v>
      </c>
      <c r="K32" s="212">
        <f t="shared" si="5"/>
        <v>0</v>
      </c>
      <c r="L32" s="217" t="e">
        <f t="shared" si="6"/>
        <v>#DIV/0!</v>
      </c>
      <c r="M32" s="276">
        <v>40</v>
      </c>
      <c r="N32" s="215">
        <f t="shared" si="7"/>
        <v>20</v>
      </c>
      <c r="O32" s="216"/>
      <c r="P32" s="216"/>
      <c r="Q32" s="212"/>
      <c r="R32" s="250"/>
      <c r="S32" s="250"/>
      <c r="T32" s="250"/>
      <c r="U32" s="250"/>
      <c r="V32" s="250"/>
      <c r="W32" s="250"/>
      <c r="X32" s="250"/>
      <c r="Y32" s="250"/>
      <c r="Z32" s="250"/>
      <c r="AA32" s="281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94"/>
      <c r="AQ32" s="94"/>
    </row>
    <row r="33" spans="1:43" s="39" customFormat="1" ht="34.5" customHeight="1">
      <c r="A33" s="200" t="s">
        <v>77</v>
      </c>
      <c r="B33" s="200" t="s">
        <v>43</v>
      </c>
      <c r="C33" s="170"/>
      <c r="D33" s="177">
        <v>45</v>
      </c>
      <c r="E33" s="212">
        <f t="shared" si="0"/>
        <v>44</v>
      </c>
      <c r="F33" s="212">
        <f t="shared" si="1"/>
        <v>5</v>
      </c>
      <c r="G33" s="213">
        <v>35</v>
      </c>
      <c r="H33" s="216">
        <f t="shared" si="2"/>
        <v>23</v>
      </c>
      <c r="I33" s="216">
        <f t="shared" si="3"/>
        <v>12</v>
      </c>
      <c r="J33" s="216">
        <f t="shared" si="4"/>
        <v>11</v>
      </c>
      <c r="K33" s="212">
        <f t="shared" si="5"/>
        <v>1</v>
      </c>
      <c r="L33" s="217">
        <f t="shared" si="6"/>
        <v>52.17391304347826</v>
      </c>
      <c r="M33" s="276">
        <v>50</v>
      </c>
      <c r="N33" s="215">
        <f t="shared" si="7"/>
        <v>5</v>
      </c>
      <c r="O33" s="216">
        <v>134</v>
      </c>
      <c r="P33" s="216">
        <v>150</v>
      </c>
      <c r="Q33" s="212">
        <v>150</v>
      </c>
      <c r="R33" s="250">
        <v>113</v>
      </c>
      <c r="S33" s="250">
        <v>150</v>
      </c>
      <c r="T33" s="250">
        <v>150</v>
      </c>
      <c r="U33" s="250">
        <v>102</v>
      </c>
      <c r="V33" s="250">
        <v>150</v>
      </c>
      <c r="W33" s="250">
        <v>110</v>
      </c>
      <c r="X33" s="250"/>
      <c r="Y33" s="250"/>
      <c r="Z33" s="250">
        <v>150</v>
      </c>
      <c r="AA33" s="281">
        <v>150</v>
      </c>
      <c r="AB33" s="250">
        <v>142</v>
      </c>
      <c r="AC33" s="250">
        <v>150</v>
      </c>
      <c r="AD33" s="250">
        <v>113</v>
      </c>
      <c r="AE33" s="250">
        <v>142</v>
      </c>
      <c r="AF33" s="250">
        <v>150</v>
      </c>
      <c r="AG33" s="250">
        <v>136</v>
      </c>
      <c r="AH33" s="250">
        <v>129</v>
      </c>
      <c r="AI33" s="250">
        <v>150</v>
      </c>
      <c r="AJ33" s="250">
        <v>148</v>
      </c>
      <c r="AK33" s="250"/>
      <c r="AL33" s="250">
        <v>150</v>
      </c>
      <c r="AM33" s="250">
        <v>148</v>
      </c>
      <c r="AN33" s="250">
        <v>150</v>
      </c>
      <c r="AO33" s="250"/>
      <c r="AP33" s="94"/>
      <c r="AQ33" s="94"/>
    </row>
    <row r="34" spans="1:43" s="39" customFormat="1" ht="34.5" customHeight="1">
      <c r="A34" s="240" t="s">
        <v>253</v>
      </c>
      <c r="B34" s="240" t="s">
        <v>43</v>
      </c>
      <c r="C34" s="170"/>
      <c r="D34" s="177">
        <v>65</v>
      </c>
      <c r="E34" s="212">
        <f t="shared" si="0"/>
        <v>64</v>
      </c>
      <c r="F34" s="212">
        <f t="shared" si="1"/>
        <v>-15</v>
      </c>
      <c r="G34" s="213">
        <v>60</v>
      </c>
      <c r="H34" s="216">
        <f t="shared" si="2"/>
        <v>17</v>
      </c>
      <c r="I34" s="216">
        <f t="shared" si="3"/>
        <v>9</v>
      </c>
      <c r="J34" s="216">
        <f t="shared" si="4"/>
        <v>8</v>
      </c>
      <c r="K34" s="212">
        <f t="shared" si="5"/>
        <v>1</v>
      </c>
      <c r="L34" s="217">
        <f t="shared" si="6"/>
        <v>52.94117647058823</v>
      </c>
      <c r="M34" s="276">
        <v>50</v>
      </c>
      <c r="N34" s="215">
        <f t="shared" si="7"/>
        <v>-15</v>
      </c>
      <c r="O34" s="212">
        <v>97</v>
      </c>
      <c r="P34" s="212"/>
      <c r="Q34" s="212"/>
      <c r="R34" s="250">
        <v>95</v>
      </c>
      <c r="S34" s="250"/>
      <c r="T34" s="250"/>
      <c r="U34" s="250"/>
      <c r="V34" s="250">
        <v>150</v>
      </c>
      <c r="W34" s="250">
        <v>150</v>
      </c>
      <c r="X34" s="250">
        <v>150</v>
      </c>
      <c r="Y34" s="250">
        <v>148</v>
      </c>
      <c r="Z34" s="250">
        <v>117</v>
      </c>
      <c r="AA34" s="281"/>
      <c r="AB34" s="250">
        <v>143</v>
      </c>
      <c r="AC34" s="250">
        <v>150</v>
      </c>
      <c r="AD34" s="250"/>
      <c r="AE34" s="250">
        <v>150</v>
      </c>
      <c r="AF34" s="250">
        <v>150</v>
      </c>
      <c r="AG34" s="250">
        <v>132</v>
      </c>
      <c r="AH34" s="250"/>
      <c r="AI34" s="250"/>
      <c r="AJ34" s="250">
        <v>150</v>
      </c>
      <c r="AK34" s="250">
        <v>111</v>
      </c>
      <c r="AL34" s="250">
        <v>149</v>
      </c>
      <c r="AM34" s="250">
        <v>150</v>
      </c>
      <c r="AN34" s="250">
        <v>150</v>
      </c>
      <c r="AO34" s="250"/>
      <c r="AP34" s="94"/>
      <c r="AQ34" s="94"/>
    </row>
    <row r="35" spans="1:43" s="97" customFormat="1" ht="34.5" customHeight="1" thickBot="1">
      <c r="A35" s="237" t="s">
        <v>143</v>
      </c>
      <c r="B35" s="237" t="s">
        <v>43</v>
      </c>
      <c r="C35" s="218"/>
      <c r="D35" s="219">
        <v>50</v>
      </c>
      <c r="E35" s="221">
        <f t="shared" si="0"/>
        <v>50</v>
      </c>
      <c r="F35" s="221">
        <f t="shared" si="1"/>
        <v>10</v>
      </c>
      <c r="G35" s="222">
        <v>40</v>
      </c>
      <c r="H35" s="223">
        <f t="shared" si="2"/>
        <v>0</v>
      </c>
      <c r="I35" s="223">
        <f t="shared" si="3"/>
        <v>0</v>
      </c>
      <c r="J35" s="223">
        <f t="shared" si="4"/>
        <v>0</v>
      </c>
      <c r="K35" s="221">
        <f t="shared" si="5"/>
        <v>0</v>
      </c>
      <c r="L35" s="224" t="e">
        <f t="shared" si="6"/>
        <v>#DIV/0!</v>
      </c>
      <c r="M35" s="277">
        <v>60</v>
      </c>
      <c r="N35" s="238">
        <f t="shared" si="7"/>
        <v>10</v>
      </c>
      <c r="O35" s="223"/>
      <c r="P35" s="223"/>
      <c r="Q35" s="221"/>
      <c r="R35" s="252"/>
      <c r="S35" s="252"/>
      <c r="T35" s="252"/>
      <c r="U35" s="252"/>
      <c r="V35" s="252"/>
      <c r="W35" s="252"/>
      <c r="X35" s="252"/>
      <c r="Y35" s="252"/>
      <c r="Z35" s="252"/>
      <c r="AA35" s="284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149"/>
      <c r="AQ35" s="149"/>
    </row>
    <row r="36" spans="1:43" s="39" customFormat="1" ht="34.5" customHeight="1">
      <c r="A36" s="200" t="s">
        <v>71</v>
      </c>
      <c r="B36" s="200" t="s">
        <v>44</v>
      </c>
      <c r="C36" s="170"/>
      <c r="D36" s="177">
        <v>50</v>
      </c>
      <c r="E36" s="212">
        <f t="shared" si="0"/>
        <v>56</v>
      </c>
      <c r="F36" s="212">
        <f t="shared" si="1"/>
        <v>5</v>
      </c>
      <c r="G36" s="213">
        <v>40</v>
      </c>
      <c r="H36" s="216">
        <f t="shared" si="2"/>
        <v>12</v>
      </c>
      <c r="I36" s="216">
        <f t="shared" si="3"/>
        <v>3</v>
      </c>
      <c r="J36" s="216">
        <f t="shared" si="4"/>
        <v>9</v>
      </c>
      <c r="K36" s="212">
        <f t="shared" si="5"/>
        <v>-6</v>
      </c>
      <c r="L36" s="217">
        <f t="shared" si="6"/>
        <v>25</v>
      </c>
      <c r="M36" s="276">
        <v>55</v>
      </c>
      <c r="N36" s="215">
        <f t="shared" si="7"/>
        <v>5</v>
      </c>
      <c r="O36" s="245">
        <v>127</v>
      </c>
      <c r="P36" s="216"/>
      <c r="Q36" s="212"/>
      <c r="R36" s="250"/>
      <c r="S36" s="250"/>
      <c r="T36" s="250"/>
      <c r="U36" s="250"/>
      <c r="V36" s="250">
        <v>150</v>
      </c>
      <c r="W36" s="250"/>
      <c r="X36" s="250">
        <v>140</v>
      </c>
      <c r="Y36" s="250">
        <v>109</v>
      </c>
      <c r="Z36" s="250">
        <v>150</v>
      </c>
      <c r="AA36" s="281">
        <v>115</v>
      </c>
      <c r="AB36" s="250"/>
      <c r="AC36" s="250">
        <v>122</v>
      </c>
      <c r="AD36" s="250"/>
      <c r="AE36" s="250"/>
      <c r="AF36" s="250"/>
      <c r="AG36" s="250"/>
      <c r="AH36" s="250"/>
      <c r="AI36" s="250">
        <v>104</v>
      </c>
      <c r="AJ36" s="250">
        <v>150</v>
      </c>
      <c r="AK36" s="250">
        <v>122</v>
      </c>
      <c r="AL36" s="250">
        <v>108</v>
      </c>
      <c r="AM36" s="250">
        <v>135</v>
      </c>
      <c r="AN36" s="250"/>
      <c r="AO36" s="250"/>
      <c r="AP36" s="94"/>
      <c r="AQ36" s="94"/>
    </row>
    <row r="37" spans="1:43" s="39" customFormat="1" ht="34.5" customHeight="1">
      <c r="A37" s="200" t="s">
        <v>73</v>
      </c>
      <c r="B37" s="200" t="s">
        <v>44</v>
      </c>
      <c r="C37" s="94"/>
      <c r="D37" s="177">
        <v>30</v>
      </c>
      <c r="E37" s="212">
        <f t="shared" si="0"/>
        <v>29</v>
      </c>
      <c r="F37" s="212">
        <f t="shared" si="1"/>
        <v>0</v>
      </c>
      <c r="G37" s="213">
        <v>20</v>
      </c>
      <c r="H37" s="216">
        <f t="shared" si="2"/>
        <v>1</v>
      </c>
      <c r="I37" s="216">
        <f t="shared" si="3"/>
        <v>1</v>
      </c>
      <c r="J37" s="216">
        <f t="shared" si="4"/>
        <v>0</v>
      </c>
      <c r="K37" s="212">
        <f t="shared" si="5"/>
        <v>1</v>
      </c>
      <c r="L37" s="217">
        <f t="shared" si="6"/>
        <v>100</v>
      </c>
      <c r="M37" s="276">
        <v>30</v>
      </c>
      <c r="N37" s="215">
        <f t="shared" si="7"/>
        <v>0</v>
      </c>
      <c r="O37" s="216"/>
      <c r="P37" s="216"/>
      <c r="Q37" s="212"/>
      <c r="R37" s="250"/>
      <c r="S37" s="250"/>
      <c r="T37" s="250"/>
      <c r="U37" s="250"/>
      <c r="V37" s="250"/>
      <c r="W37" s="250"/>
      <c r="X37" s="250"/>
      <c r="Y37" s="250"/>
      <c r="Z37" s="250"/>
      <c r="AA37" s="281"/>
      <c r="AB37" s="250"/>
      <c r="AC37" s="250"/>
      <c r="AD37" s="250"/>
      <c r="AE37" s="250">
        <v>150</v>
      </c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94"/>
      <c r="AQ37" s="94"/>
    </row>
    <row r="38" spans="1:43" s="39" customFormat="1" ht="34.5" customHeight="1">
      <c r="A38" s="200" t="s">
        <v>74</v>
      </c>
      <c r="B38" s="200" t="s">
        <v>44</v>
      </c>
      <c r="C38" s="170"/>
      <c r="D38" s="177">
        <v>-20</v>
      </c>
      <c r="E38" s="212">
        <f t="shared" si="0"/>
        <v>-21</v>
      </c>
      <c r="F38" s="212">
        <f t="shared" si="1"/>
        <v>0</v>
      </c>
      <c r="G38" s="213">
        <v>-15</v>
      </c>
      <c r="H38" s="216">
        <f t="shared" si="2"/>
        <v>1</v>
      </c>
      <c r="I38" s="216">
        <f t="shared" si="3"/>
        <v>1</v>
      </c>
      <c r="J38" s="216">
        <f t="shared" si="4"/>
        <v>0</v>
      </c>
      <c r="K38" s="212">
        <f t="shared" si="5"/>
        <v>1</v>
      </c>
      <c r="L38" s="217">
        <f t="shared" si="6"/>
        <v>100</v>
      </c>
      <c r="M38" s="276">
        <v>-20</v>
      </c>
      <c r="N38" s="215">
        <f t="shared" si="7"/>
        <v>0</v>
      </c>
      <c r="O38" s="216"/>
      <c r="P38" s="216"/>
      <c r="Q38" s="212"/>
      <c r="R38" s="250"/>
      <c r="S38" s="250"/>
      <c r="T38" s="250"/>
      <c r="U38" s="250"/>
      <c r="V38" s="250"/>
      <c r="W38" s="250"/>
      <c r="X38" s="250">
        <v>150</v>
      </c>
      <c r="Y38" s="250"/>
      <c r="Z38" s="250"/>
      <c r="AA38" s="281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94"/>
      <c r="AQ38" s="94"/>
    </row>
    <row r="39" spans="1:43" s="39" customFormat="1" ht="34.5" customHeight="1">
      <c r="A39" s="200" t="s">
        <v>75</v>
      </c>
      <c r="B39" s="200" t="s">
        <v>44</v>
      </c>
      <c r="C39" s="170"/>
      <c r="D39" s="177">
        <v>30</v>
      </c>
      <c r="E39" s="212">
        <f t="shared" si="0"/>
        <v>35</v>
      </c>
      <c r="F39" s="212">
        <f t="shared" si="1"/>
        <v>20</v>
      </c>
      <c r="G39" s="213">
        <v>50</v>
      </c>
      <c r="H39" s="216">
        <f t="shared" si="2"/>
        <v>23</v>
      </c>
      <c r="I39" s="216">
        <f t="shared" si="3"/>
        <v>9</v>
      </c>
      <c r="J39" s="216">
        <f t="shared" si="4"/>
        <v>14</v>
      </c>
      <c r="K39" s="212">
        <f t="shared" si="5"/>
        <v>-5</v>
      </c>
      <c r="L39" s="217">
        <f t="shared" si="6"/>
        <v>39.130434782608695</v>
      </c>
      <c r="M39" s="276">
        <v>50</v>
      </c>
      <c r="N39" s="215">
        <f t="shared" si="7"/>
        <v>20</v>
      </c>
      <c r="O39" s="216">
        <v>128</v>
      </c>
      <c r="P39" s="216"/>
      <c r="Q39" s="212">
        <v>150</v>
      </c>
      <c r="R39" s="250">
        <v>113</v>
      </c>
      <c r="S39" s="250">
        <v>150</v>
      </c>
      <c r="T39" s="250">
        <v>150</v>
      </c>
      <c r="U39" s="250"/>
      <c r="V39" s="250">
        <v>84</v>
      </c>
      <c r="W39" s="250">
        <v>150</v>
      </c>
      <c r="X39" s="250">
        <v>150</v>
      </c>
      <c r="Y39" s="250">
        <v>122</v>
      </c>
      <c r="Z39" s="250">
        <v>137</v>
      </c>
      <c r="AA39" s="281">
        <v>130</v>
      </c>
      <c r="AB39" s="250"/>
      <c r="AC39" s="250">
        <v>100</v>
      </c>
      <c r="AD39" s="250">
        <v>150</v>
      </c>
      <c r="AE39" s="250">
        <v>141</v>
      </c>
      <c r="AF39" s="250">
        <v>116</v>
      </c>
      <c r="AG39" s="250">
        <v>150</v>
      </c>
      <c r="AH39" s="250">
        <v>136</v>
      </c>
      <c r="AI39" s="250">
        <v>121</v>
      </c>
      <c r="AJ39" s="250">
        <v>140</v>
      </c>
      <c r="AK39" s="250">
        <v>133</v>
      </c>
      <c r="AL39" s="250">
        <v>150</v>
      </c>
      <c r="AM39" s="250">
        <v>150</v>
      </c>
      <c r="AN39" s="250">
        <v>95</v>
      </c>
      <c r="AO39" s="250"/>
      <c r="AP39" s="94"/>
      <c r="AQ39" s="94"/>
    </row>
    <row r="40" spans="1:43" s="39" customFormat="1" ht="34.5" customHeight="1">
      <c r="A40" s="200" t="s">
        <v>76</v>
      </c>
      <c r="B40" s="200" t="s">
        <v>44</v>
      </c>
      <c r="C40" s="170"/>
      <c r="D40" s="177">
        <v>0</v>
      </c>
      <c r="E40" s="212">
        <f t="shared" si="0"/>
        <v>0</v>
      </c>
      <c r="F40" s="212">
        <f t="shared" si="1"/>
        <v>0</v>
      </c>
      <c r="G40" s="213">
        <v>0</v>
      </c>
      <c r="H40" s="216">
        <f t="shared" si="2"/>
        <v>0</v>
      </c>
      <c r="I40" s="216">
        <f t="shared" si="3"/>
        <v>0</v>
      </c>
      <c r="J40" s="216">
        <f t="shared" si="4"/>
        <v>0</v>
      </c>
      <c r="K40" s="212">
        <f t="shared" si="5"/>
        <v>0</v>
      </c>
      <c r="L40" s="217" t="e">
        <f t="shared" si="6"/>
        <v>#DIV/0!</v>
      </c>
      <c r="M40" s="276">
        <v>0</v>
      </c>
      <c r="N40" s="215">
        <f t="shared" si="7"/>
        <v>0</v>
      </c>
      <c r="O40" s="216"/>
      <c r="P40" s="216"/>
      <c r="Q40" s="212"/>
      <c r="R40" s="250"/>
      <c r="S40" s="250"/>
      <c r="T40" s="250"/>
      <c r="U40" s="250"/>
      <c r="V40" s="250"/>
      <c r="W40" s="250"/>
      <c r="X40" s="250"/>
      <c r="Y40" s="250"/>
      <c r="Z40" s="250"/>
      <c r="AA40" s="281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94"/>
      <c r="AQ40" s="94"/>
    </row>
    <row r="41" spans="1:43" s="39" customFormat="1" ht="34.5" customHeight="1">
      <c r="A41" s="240" t="s">
        <v>253</v>
      </c>
      <c r="B41" s="240" t="s">
        <v>44</v>
      </c>
      <c r="C41" s="170"/>
      <c r="D41" s="177">
        <v>0</v>
      </c>
      <c r="E41" s="212">
        <f t="shared" si="0"/>
        <v>2</v>
      </c>
      <c r="F41" s="212">
        <f t="shared" si="1"/>
        <v>50</v>
      </c>
      <c r="G41" s="213">
        <v>0</v>
      </c>
      <c r="H41" s="216">
        <f t="shared" si="2"/>
        <v>4</v>
      </c>
      <c r="I41" s="216">
        <f t="shared" si="3"/>
        <v>1</v>
      </c>
      <c r="J41" s="216">
        <f t="shared" si="4"/>
        <v>3</v>
      </c>
      <c r="K41" s="212">
        <f t="shared" si="5"/>
        <v>-2</v>
      </c>
      <c r="L41" s="217">
        <f t="shared" si="6"/>
        <v>25</v>
      </c>
      <c r="M41" s="276">
        <v>50</v>
      </c>
      <c r="N41" s="215">
        <f t="shared" si="7"/>
        <v>50</v>
      </c>
      <c r="O41" s="216"/>
      <c r="P41" s="216">
        <v>124</v>
      </c>
      <c r="Q41" s="212"/>
      <c r="R41" s="250"/>
      <c r="S41" s="250"/>
      <c r="T41" s="250">
        <v>135</v>
      </c>
      <c r="U41" s="250">
        <v>150</v>
      </c>
      <c r="V41" s="250"/>
      <c r="W41" s="250"/>
      <c r="X41" s="250"/>
      <c r="Y41" s="250"/>
      <c r="Z41" s="250"/>
      <c r="AA41" s="281"/>
      <c r="AB41" s="250"/>
      <c r="AC41" s="250"/>
      <c r="AD41" s="250"/>
      <c r="AE41" s="250"/>
      <c r="AF41" s="250"/>
      <c r="AG41" s="250"/>
      <c r="AH41" s="250"/>
      <c r="AI41" s="250"/>
      <c r="AJ41" s="250">
        <v>116</v>
      </c>
      <c r="AK41" s="250"/>
      <c r="AL41" s="250"/>
      <c r="AM41" s="250"/>
      <c r="AN41" s="250"/>
      <c r="AO41" s="250"/>
      <c r="AP41" s="94"/>
      <c r="AQ41" s="94"/>
    </row>
    <row r="42" spans="1:43" s="39" customFormat="1" ht="34.5" customHeight="1">
      <c r="A42" s="200" t="s">
        <v>78</v>
      </c>
      <c r="B42" s="200" t="s">
        <v>44</v>
      </c>
      <c r="C42" s="170"/>
      <c r="D42" s="177">
        <v>75</v>
      </c>
      <c r="E42" s="212">
        <f t="shared" si="0"/>
        <v>77</v>
      </c>
      <c r="F42" s="212">
        <f t="shared" si="1"/>
        <v>-5</v>
      </c>
      <c r="G42" s="213">
        <v>65</v>
      </c>
      <c r="H42" s="216">
        <f t="shared" si="2"/>
        <v>22</v>
      </c>
      <c r="I42" s="216">
        <f t="shared" si="3"/>
        <v>10</v>
      </c>
      <c r="J42" s="216">
        <f t="shared" si="4"/>
        <v>12</v>
      </c>
      <c r="K42" s="212">
        <f t="shared" si="5"/>
        <v>-2</v>
      </c>
      <c r="L42" s="217">
        <f t="shared" si="6"/>
        <v>45.45454545454545</v>
      </c>
      <c r="M42" s="276">
        <v>70</v>
      </c>
      <c r="N42" s="215">
        <f t="shared" si="7"/>
        <v>-5</v>
      </c>
      <c r="O42" s="216">
        <v>150</v>
      </c>
      <c r="P42" s="216">
        <v>106</v>
      </c>
      <c r="Q42" s="212">
        <v>134</v>
      </c>
      <c r="R42" s="250">
        <v>150</v>
      </c>
      <c r="S42" s="250">
        <v>148</v>
      </c>
      <c r="T42" s="250">
        <v>150</v>
      </c>
      <c r="U42" s="250">
        <v>138</v>
      </c>
      <c r="V42" s="250"/>
      <c r="W42" s="250">
        <v>150</v>
      </c>
      <c r="X42" s="250">
        <v>132</v>
      </c>
      <c r="Y42" s="250">
        <v>150</v>
      </c>
      <c r="Z42" s="250">
        <v>150</v>
      </c>
      <c r="AA42" s="281"/>
      <c r="AB42" s="250"/>
      <c r="AC42" s="250">
        <v>141</v>
      </c>
      <c r="AD42" s="250">
        <v>127</v>
      </c>
      <c r="AE42" s="250">
        <v>148</v>
      </c>
      <c r="AF42" s="250">
        <v>150</v>
      </c>
      <c r="AG42" s="250">
        <v>144</v>
      </c>
      <c r="AH42" s="250">
        <v>133</v>
      </c>
      <c r="AI42" s="250"/>
      <c r="AJ42" s="250">
        <v>150</v>
      </c>
      <c r="AK42" s="250">
        <v>127</v>
      </c>
      <c r="AL42" s="250">
        <v>150</v>
      </c>
      <c r="AM42" s="250">
        <v>150</v>
      </c>
      <c r="AN42" s="250">
        <v>118</v>
      </c>
      <c r="AO42" s="250"/>
      <c r="AP42" s="94"/>
      <c r="AQ42" s="94"/>
    </row>
    <row r="43" spans="1:43" s="39" customFormat="1" ht="34.5" customHeight="1">
      <c r="A43" s="200" t="s">
        <v>157</v>
      </c>
      <c r="B43" s="200" t="s">
        <v>44</v>
      </c>
      <c r="C43" s="170"/>
      <c r="D43" s="177">
        <v>75</v>
      </c>
      <c r="E43" s="212">
        <f t="shared" si="0"/>
        <v>82</v>
      </c>
      <c r="F43" s="212">
        <f t="shared" si="1"/>
        <v>-10</v>
      </c>
      <c r="G43" s="213">
        <v>65</v>
      </c>
      <c r="H43" s="216">
        <f t="shared" si="2"/>
        <v>17</v>
      </c>
      <c r="I43" s="216">
        <f t="shared" si="3"/>
        <v>5</v>
      </c>
      <c r="J43" s="216">
        <f t="shared" si="4"/>
        <v>12</v>
      </c>
      <c r="K43" s="212">
        <f t="shared" si="5"/>
        <v>-7</v>
      </c>
      <c r="L43" s="217">
        <f t="shared" si="6"/>
        <v>29.41176470588235</v>
      </c>
      <c r="M43" s="276">
        <v>65</v>
      </c>
      <c r="N43" s="215">
        <f t="shared" si="7"/>
        <v>-10</v>
      </c>
      <c r="O43" s="216">
        <v>95</v>
      </c>
      <c r="P43" s="216">
        <v>150</v>
      </c>
      <c r="Q43" s="212">
        <v>134</v>
      </c>
      <c r="R43" s="250">
        <v>125</v>
      </c>
      <c r="S43" s="250">
        <v>131</v>
      </c>
      <c r="T43" s="250"/>
      <c r="U43" s="250">
        <v>134</v>
      </c>
      <c r="V43" s="250">
        <v>144</v>
      </c>
      <c r="W43" s="250">
        <v>150</v>
      </c>
      <c r="X43" s="250"/>
      <c r="Y43" s="250"/>
      <c r="Z43" s="250"/>
      <c r="AA43" s="281">
        <v>129</v>
      </c>
      <c r="AB43" s="250"/>
      <c r="AC43" s="250"/>
      <c r="AD43" s="250">
        <v>132</v>
      </c>
      <c r="AE43" s="250"/>
      <c r="AF43" s="250">
        <v>150</v>
      </c>
      <c r="AG43" s="250">
        <v>139</v>
      </c>
      <c r="AH43" s="250">
        <v>127</v>
      </c>
      <c r="AI43" s="250">
        <v>138</v>
      </c>
      <c r="AJ43" s="250"/>
      <c r="AK43" s="250">
        <v>150</v>
      </c>
      <c r="AL43" s="250">
        <v>132</v>
      </c>
      <c r="AM43" s="250"/>
      <c r="AN43" s="250">
        <v>150</v>
      </c>
      <c r="AO43" s="250"/>
      <c r="AP43" s="94"/>
      <c r="AQ43" s="94"/>
    </row>
    <row r="44" spans="1:43" s="97" customFormat="1" ht="34.5" customHeight="1" thickBot="1">
      <c r="A44" s="237" t="s">
        <v>143</v>
      </c>
      <c r="B44" s="237" t="s">
        <v>44</v>
      </c>
      <c r="C44" s="218"/>
      <c r="D44" s="219">
        <v>50</v>
      </c>
      <c r="E44" s="221">
        <f t="shared" si="0"/>
        <v>55</v>
      </c>
      <c r="F44" s="221">
        <f t="shared" si="1"/>
        <v>10</v>
      </c>
      <c r="G44" s="222">
        <v>40</v>
      </c>
      <c r="H44" s="223">
        <f t="shared" si="2"/>
        <v>19</v>
      </c>
      <c r="I44" s="223">
        <f t="shared" si="3"/>
        <v>7</v>
      </c>
      <c r="J44" s="223">
        <f t="shared" si="4"/>
        <v>12</v>
      </c>
      <c r="K44" s="221">
        <f t="shared" si="5"/>
        <v>-5</v>
      </c>
      <c r="L44" s="224">
        <f t="shared" si="6"/>
        <v>36.8421052631579</v>
      </c>
      <c r="M44" s="277">
        <v>60</v>
      </c>
      <c r="N44" s="238">
        <f t="shared" si="7"/>
        <v>10</v>
      </c>
      <c r="O44" s="223"/>
      <c r="P44" s="221">
        <v>146</v>
      </c>
      <c r="Q44" s="221">
        <v>150</v>
      </c>
      <c r="R44" s="252">
        <v>150</v>
      </c>
      <c r="S44" s="252">
        <v>110</v>
      </c>
      <c r="T44" s="252">
        <v>133</v>
      </c>
      <c r="U44" s="252">
        <v>150</v>
      </c>
      <c r="V44" s="252">
        <v>146</v>
      </c>
      <c r="W44" s="252"/>
      <c r="X44" s="252"/>
      <c r="Y44" s="252">
        <v>148</v>
      </c>
      <c r="Z44" s="252">
        <v>150</v>
      </c>
      <c r="AA44" s="284">
        <v>145</v>
      </c>
      <c r="AB44" s="252"/>
      <c r="AC44" s="252">
        <v>118</v>
      </c>
      <c r="AD44" s="252">
        <v>150</v>
      </c>
      <c r="AE44" s="252">
        <v>131</v>
      </c>
      <c r="AF44" s="252">
        <v>123</v>
      </c>
      <c r="AG44" s="252">
        <v>145</v>
      </c>
      <c r="AH44" s="252">
        <v>141</v>
      </c>
      <c r="AI44" s="252">
        <v>150</v>
      </c>
      <c r="AJ44" s="252"/>
      <c r="AK44" s="252"/>
      <c r="AL44" s="252"/>
      <c r="AM44" s="252">
        <v>150</v>
      </c>
      <c r="AN44" s="252">
        <v>140</v>
      </c>
      <c r="AO44" s="252"/>
      <c r="AP44" s="149"/>
      <c r="AQ44" s="149"/>
    </row>
    <row r="45" spans="1:43" s="39" customFormat="1" ht="34.5" customHeight="1">
      <c r="A45" s="200" t="s">
        <v>79</v>
      </c>
      <c r="B45" s="200" t="s">
        <v>6</v>
      </c>
      <c r="C45" s="170"/>
      <c r="D45" s="177">
        <v>20</v>
      </c>
      <c r="E45" s="212">
        <f aca="true" t="shared" si="8" ref="E45:E76">D45-K45</f>
        <v>20</v>
      </c>
      <c r="F45" s="212">
        <f aca="true" t="shared" si="9" ref="F45:F76">M45-D45</f>
        <v>20</v>
      </c>
      <c r="G45" s="213">
        <v>20</v>
      </c>
      <c r="H45" s="216">
        <f aca="true" t="shared" si="10" ref="H45:H76">I45+J45</f>
        <v>0</v>
      </c>
      <c r="I45" s="216">
        <f aca="true" t="shared" si="11" ref="I45:I76">COUNTIF(O45:AN45,"150")</f>
        <v>0</v>
      </c>
      <c r="J45" s="216">
        <f aca="true" t="shared" si="12" ref="J45:J76">COUNTIF(O45:AN45,"&lt;150")</f>
        <v>0</v>
      </c>
      <c r="K45" s="212">
        <f aca="true" t="shared" si="13" ref="K45:K76">I45-J45</f>
        <v>0</v>
      </c>
      <c r="L45" s="217" t="e">
        <f aca="true" t="shared" si="14" ref="L45:L76">SUM(I45/H45%)</f>
        <v>#DIV/0!</v>
      </c>
      <c r="M45" s="276">
        <v>40</v>
      </c>
      <c r="N45" s="215">
        <f aca="true" t="shared" si="15" ref="N45:N76">M45-D45</f>
        <v>20</v>
      </c>
      <c r="O45" s="212"/>
      <c r="P45" s="212"/>
      <c r="Q45" s="212"/>
      <c r="R45" s="250"/>
      <c r="S45" s="250"/>
      <c r="T45" s="250"/>
      <c r="U45" s="250"/>
      <c r="V45" s="250"/>
      <c r="W45" s="250"/>
      <c r="X45" s="250"/>
      <c r="Y45" s="250"/>
      <c r="Z45" s="250"/>
      <c r="AA45" s="281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94"/>
      <c r="AQ45" s="94"/>
    </row>
    <row r="46" spans="1:43" s="39" customFormat="1" ht="34.5" customHeight="1">
      <c r="A46" s="200" t="s">
        <v>151</v>
      </c>
      <c r="B46" s="200" t="s">
        <v>6</v>
      </c>
      <c r="C46" s="94"/>
      <c r="D46" s="177">
        <v>30</v>
      </c>
      <c r="E46" s="212">
        <f t="shared" si="8"/>
        <v>36</v>
      </c>
      <c r="F46" s="212">
        <f t="shared" si="9"/>
        <v>10</v>
      </c>
      <c r="G46" s="213">
        <v>40</v>
      </c>
      <c r="H46" s="216">
        <f t="shared" si="10"/>
        <v>26</v>
      </c>
      <c r="I46" s="216">
        <f t="shared" si="11"/>
        <v>10</v>
      </c>
      <c r="J46" s="216">
        <f t="shared" si="12"/>
        <v>16</v>
      </c>
      <c r="K46" s="212">
        <f t="shared" si="13"/>
        <v>-6</v>
      </c>
      <c r="L46" s="217">
        <f t="shared" si="14"/>
        <v>38.46153846153846</v>
      </c>
      <c r="M46" s="276">
        <v>40</v>
      </c>
      <c r="N46" s="215">
        <f t="shared" si="15"/>
        <v>10</v>
      </c>
      <c r="O46" s="212">
        <v>126</v>
      </c>
      <c r="P46" s="212">
        <v>142</v>
      </c>
      <c r="Q46" s="212">
        <v>116</v>
      </c>
      <c r="R46" s="250">
        <v>150</v>
      </c>
      <c r="S46" s="250">
        <v>131</v>
      </c>
      <c r="T46" s="250">
        <v>109</v>
      </c>
      <c r="U46" s="250">
        <v>150</v>
      </c>
      <c r="V46" s="250">
        <v>130</v>
      </c>
      <c r="W46" s="250">
        <v>136</v>
      </c>
      <c r="X46" s="250">
        <v>150</v>
      </c>
      <c r="Y46" s="250">
        <v>130</v>
      </c>
      <c r="Z46" s="250">
        <v>122</v>
      </c>
      <c r="AA46" s="281">
        <v>106</v>
      </c>
      <c r="AB46" s="250">
        <v>150</v>
      </c>
      <c r="AC46" s="250">
        <v>143</v>
      </c>
      <c r="AD46" s="250">
        <v>150</v>
      </c>
      <c r="AE46" s="250">
        <v>129</v>
      </c>
      <c r="AF46" s="250">
        <v>150</v>
      </c>
      <c r="AG46" s="250">
        <v>131</v>
      </c>
      <c r="AH46" s="250">
        <v>150</v>
      </c>
      <c r="AI46" s="250">
        <v>129</v>
      </c>
      <c r="AJ46" s="250">
        <v>121</v>
      </c>
      <c r="AK46" s="250">
        <v>150</v>
      </c>
      <c r="AL46" s="250">
        <v>150</v>
      </c>
      <c r="AM46" s="250">
        <v>140</v>
      </c>
      <c r="AN46" s="250">
        <v>150</v>
      </c>
      <c r="AO46" s="250"/>
      <c r="AP46" s="94"/>
      <c r="AQ46" s="94"/>
    </row>
    <row r="47" spans="1:43" s="39" customFormat="1" ht="34.5" customHeight="1">
      <c r="A47" s="200" t="s">
        <v>80</v>
      </c>
      <c r="B47" s="200" t="s">
        <v>6</v>
      </c>
      <c r="C47" s="170"/>
      <c r="D47" s="177">
        <v>-10</v>
      </c>
      <c r="E47" s="212">
        <f t="shared" si="8"/>
        <v>-24</v>
      </c>
      <c r="F47" s="212">
        <f t="shared" si="9"/>
        <v>10</v>
      </c>
      <c r="G47" s="213">
        <v>-5</v>
      </c>
      <c r="H47" s="216">
        <f t="shared" si="10"/>
        <v>20</v>
      </c>
      <c r="I47" s="216">
        <f t="shared" si="11"/>
        <v>17</v>
      </c>
      <c r="J47" s="216">
        <f t="shared" si="12"/>
        <v>3</v>
      </c>
      <c r="K47" s="212">
        <f t="shared" si="13"/>
        <v>14</v>
      </c>
      <c r="L47" s="217">
        <f t="shared" si="14"/>
        <v>85</v>
      </c>
      <c r="M47" s="276">
        <v>0</v>
      </c>
      <c r="N47" s="215">
        <f t="shared" si="15"/>
        <v>10</v>
      </c>
      <c r="O47" s="212"/>
      <c r="P47" s="212">
        <v>150</v>
      </c>
      <c r="Q47" s="212"/>
      <c r="R47" s="250"/>
      <c r="S47" s="250"/>
      <c r="T47" s="250">
        <v>150</v>
      </c>
      <c r="U47" s="250">
        <v>140</v>
      </c>
      <c r="V47" s="250">
        <v>150</v>
      </c>
      <c r="W47" s="250">
        <v>150</v>
      </c>
      <c r="X47" s="250">
        <v>150</v>
      </c>
      <c r="Y47" s="250">
        <v>150</v>
      </c>
      <c r="Z47" s="250"/>
      <c r="AA47" s="281">
        <v>150</v>
      </c>
      <c r="AB47" s="250">
        <v>150</v>
      </c>
      <c r="AC47" s="250">
        <v>150</v>
      </c>
      <c r="AD47" s="250">
        <v>150</v>
      </c>
      <c r="AE47" s="250">
        <v>133</v>
      </c>
      <c r="AF47" s="250">
        <v>150</v>
      </c>
      <c r="AG47" s="250"/>
      <c r="AH47" s="250">
        <v>150</v>
      </c>
      <c r="AI47" s="250">
        <v>150</v>
      </c>
      <c r="AJ47" s="250">
        <v>150</v>
      </c>
      <c r="AK47" s="250">
        <v>150</v>
      </c>
      <c r="AL47" s="250">
        <v>150</v>
      </c>
      <c r="AM47" s="250">
        <v>150</v>
      </c>
      <c r="AN47" s="250">
        <v>135</v>
      </c>
      <c r="AO47" s="250"/>
      <c r="AP47" s="94"/>
      <c r="AQ47" s="94"/>
    </row>
    <row r="48" spans="1:43" s="39" customFormat="1" ht="34.5" customHeight="1">
      <c r="A48" s="200" t="s">
        <v>174</v>
      </c>
      <c r="B48" s="200" t="s">
        <v>6</v>
      </c>
      <c r="C48" s="170"/>
      <c r="D48" s="177">
        <v>20</v>
      </c>
      <c r="E48" s="212">
        <f t="shared" si="8"/>
        <v>20</v>
      </c>
      <c r="F48" s="212">
        <f t="shared" si="9"/>
        <v>5</v>
      </c>
      <c r="G48" s="213" t="s">
        <v>170</v>
      </c>
      <c r="H48" s="216">
        <f t="shared" si="10"/>
        <v>0</v>
      </c>
      <c r="I48" s="216">
        <f t="shared" si="11"/>
        <v>0</v>
      </c>
      <c r="J48" s="216">
        <f t="shared" si="12"/>
        <v>0</v>
      </c>
      <c r="K48" s="212">
        <f t="shared" si="13"/>
        <v>0</v>
      </c>
      <c r="L48" s="217" t="e">
        <f t="shared" si="14"/>
        <v>#DIV/0!</v>
      </c>
      <c r="M48" s="276">
        <v>25</v>
      </c>
      <c r="N48" s="215">
        <f t="shared" si="15"/>
        <v>5</v>
      </c>
      <c r="O48" s="212"/>
      <c r="P48" s="212"/>
      <c r="Q48" s="212"/>
      <c r="R48" s="250"/>
      <c r="S48" s="250"/>
      <c r="T48" s="250"/>
      <c r="U48" s="250"/>
      <c r="V48" s="250"/>
      <c r="W48" s="250"/>
      <c r="X48" s="250"/>
      <c r="Y48" s="250"/>
      <c r="Z48" s="250"/>
      <c r="AA48" s="281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94"/>
      <c r="AQ48" s="94"/>
    </row>
    <row r="49" spans="1:43" s="39" customFormat="1" ht="34.5" customHeight="1">
      <c r="A49" s="200" t="s">
        <v>81</v>
      </c>
      <c r="B49" s="200" t="s">
        <v>6</v>
      </c>
      <c r="C49" s="170"/>
      <c r="D49" s="177">
        <v>20</v>
      </c>
      <c r="E49" s="212">
        <f t="shared" si="8"/>
        <v>19</v>
      </c>
      <c r="F49" s="212">
        <f t="shared" si="9"/>
        <v>0</v>
      </c>
      <c r="G49" s="213">
        <v>10</v>
      </c>
      <c r="H49" s="216">
        <f t="shared" si="10"/>
        <v>21</v>
      </c>
      <c r="I49" s="216">
        <f t="shared" si="11"/>
        <v>11</v>
      </c>
      <c r="J49" s="216">
        <f t="shared" si="12"/>
        <v>10</v>
      </c>
      <c r="K49" s="212">
        <f t="shared" si="13"/>
        <v>1</v>
      </c>
      <c r="L49" s="217">
        <f t="shared" si="14"/>
        <v>52.38095238095238</v>
      </c>
      <c r="M49" s="276">
        <v>20</v>
      </c>
      <c r="N49" s="215">
        <f t="shared" si="15"/>
        <v>0</v>
      </c>
      <c r="O49" s="212">
        <v>150</v>
      </c>
      <c r="P49" s="212">
        <v>101</v>
      </c>
      <c r="Q49" s="212"/>
      <c r="R49" s="250"/>
      <c r="S49" s="250">
        <v>150</v>
      </c>
      <c r="T49" s="250">
        <v>150</v>
      </c>
      <c r="U49" s="250">
        <v>134</v>
      </c>
      <c r="V49" s="250">
        <v>150</v>
      </c>
      <c r="W49" s="250">
        <v>121</v>
      </c>
      <c r="X49" s="250">
        <v>86</v>
      </c>
      <c r="Y49" s="250">
        <v>150</v>
      </c>
      <c r="Z49" s="250"/>
      <c r="AA49" s="281">
        <v>150</v>
      </c>
      <c r="AB49" s="250">
        <v>150</v>
      </c>
      <c r="AC49" s="250">
        <v>78</v>
      </c>
      <c r="AD49" s="250">
        <v>150</v>
      </c>
      <c r="AE49" s="250">
        <v>150</v>
      </c>
      <c r="AF49" s="250">
        <v>150</v>
      </c>
      <c r="AG49" s="250">
        <v>150</v>
      </c>
      <c r="AH49" s="250">
        <v>83</v>
      </c>
      <c r="AI49" s="250">
        <v>135</v>
      </c>
      <c r="AJ49" s="250">
        <v>101</v>
      </c>
      <c r="AK49" s="250">
        <v>140</v>
      </c>
      <c r="AL49" s="250">
        <v>121</v>
      </c>
      <c r="AM49" s="250"/>
      <c r="AN49" s="250"/>
      <c r="AO49" s="250"/>
      <c r="AP49" s="94"/>
      <c r="AQ49" s="94"/>
    </row>
    <row r="50" spans="1:43" s="39" customFormat="1" ht="34.5" customHeight="1">
      <c r="A50" s="200" t="s">
        <v>82</v>
      </c>
      <c r="B50" s="200" t="s">
        <v>6</v>
      </c>
      <c r="C50" s="170"/>
      <c r="D50" s="177">
        <v>20</v>
      </c>
      <c r="E50" s="212">
        <f t="shared" si="8"/>
        <v>16</v>
      </c>
      <c r="F50" s="212">
        <f t="shared" si="9"/>
        <v>0</v>
      </c>
      <c r="G50" s="213">
        <v>15</v>
      </c>
      <c r="H50" s="216">
        <f t="shared" si="10"/>
        <v>26</v>
      </c>
      <c r="I50" s="216">
        <f t="shared" si="11"/>
        <v>15</v>
      </c>
      <c r="J50" s="216">
        <f t="shared" si="12"/>
        <v>11</v>
      </c>
      <c r="K50" s="212">
        <f t="shared" si="13"/>
        <v>4</v>
      </c>
      <c r="L50" s="217">
        <f t="shared" si="14"/>
        <v>57.69230769230769</v>
      </c>
      <c r="M50" s="276">
        <v>20</v>
      </c>
      <c r="N50" s="215">
        <f t="shared" si="15"/>
        <v>0</v>
      </c>
      <c r="O50" s="212">
        <v>82</v>
      </c>
      <c r="P50" s="212">
        <v>129</v>
      </c>
      <c r="Q50" s="212">
        <v>150</v>
      </c>
      <c r="R50" s="250">
        <v>150</v>
      </c>
      <c r="S50" s="250">
        <v>150</v>
      </c>
      <c r="T50" s="250">
        <v>150</v>
      </c>
      <c r="U50" s="250">
        <v>150</v>
      </c>
      <c r="V50" s="250">
        <v>95</v>
      </c>
      <c r="W50" s="250">
        <v>139</v>
      </c>
      <c r="X50" s="250">
        <v>150</v>
      </c>
      <c r="Y50" s="250">
        <v>150</v>
      </c>
      <c r="Z50" s="250">
        <v>150</v>
      </c>
      <c r="AA50" s="281">
        <v>150</v>
      </c>
      <c r="AB50" s="250">
        <v>150</v>
      </c>
      <c r="AC50" s="250">
        <v>110</v>
      </c>
      <c r="AD50" s="250">
        <v>139</v>
      </c>
      <c r="AE50" s="250">
        <v>150</v>
      </c>
      <c r="AF50" s="250">
        <v>150</v>
      </c>
      <c r="AG50" s="250">
        <v>98</v>
      </c>
      <c r="AH50" s="250">
        <v>126</v>
      </c>
      <c r="AI50" s="250">
        <v>150</v>
      </c>
      <c r="AJ50" s="250">
        <v>150</v>
      </c>
      <c r="AK50" s="250">
        <v>141</v>
      </c>
      <c r="AL50" s="250">
        <v>133</v>
      </c>
      <c r="AM50" s="250">
        <v>135</v>
      </c>
      <c r="AN50" s="250">
        <v>150</v>
      </c>
      <c r="AO50" s="250"/>
      <c r="AP50" s="94"/>
      <c r="AQ50" s="94"/>
    </row>
    <row r="51" spans="1:43" s="39" customFormat="1" ht="34.5" customHeight="1">
      <c r="A51" s="200" t="s">
        <v>83</v>
      </c>
      <c r="B51" s="200" t="s">
        <v>6</v>
      </c>
      <c r="C51" s="170"/>
      <c r="D51" s="177">
        <v>75</v>
      </c>
      <c r="E51" s="225">
        <f t="shared" si="8"/>
        <v>79</v>
      </c>
      <c r="F51" s="212">
        <f t="shared" si="9"/>
        <v>0</v>
      </c>
      <c r="G51" s="213">
        <v>70</v>
      </c>
      <c r="H51" s="216">
        <f t="shared" si="10"/>
        <v>6</v>
      </c>
      <c r="I51" s="216">
        <f t="shared" si="11"/>
        <v>1</v>
      </c>
      <c r="J51" s="216">
        <f t="shared" si="12"/>
        <v>5</v>
      </c>
      <c r="K51" s="212">
        <f t="shared" si="13"/>
        <v>-4</v>
      </c>
      <c r="L51" s="217">
        <f t="shared" si="14"/>
        <v>16.666666666666668</v>
      </c>
      <c r="M51" s="276">
        <v>75</v>
      </c>
      <c r="N51" s="215">
        <f t="shared" si="15"/>
        <v>0</v>
      </c>
      <c r="O51" s="212">
        <v>114</v>
      </c>
      <c r="P51" s="212"/>
      <c r="Q51" s="212">
        <v>126</v>
      </c>
      <c r="R51" s="250">
        <v>139</v>
      </c>
      <c r="S51" s="250">
        <v>150</v>
      </c>
      <c r="T51" s="250"/>
      <c r="U51" s="250"/>
      <c r="V51" s="250"/>
      <c r="W51" s="250"/>
      <c r="X51" s="250"/>
      <c r="Y51" s="250"/>
      <c r="Z51" s="250">
        <v>122</v>
      </c>
      <c r="AA51" s="281"/>
      <c r="AB51" s="250"/>
      <c r="AC51" s="250"/>
      <c r="AD51" s="250"/>
      <c r="AE51" s="250"/>
      <c r="AF51" s="250"/>
      <c r="AG51" s="250">
        <v>120</v>
      </c>
      <c r="AH51" s="250"/>
      <c r="AI51" s="250"/>
      <c r="AJ51" s="250"/>
      <c r="AK51" s="250"/>
      <c r="AL51" s="250"/>
      <c r="AM51" s="250"/>
      <c r="AN51" s="250"/>
      <c r="AO51" s="250"/>
      <c r="AP51" s="94"/>
      <c r="AQ51" s="94"/>
    </row>
    <row r="52" spans="1:43" s="39" customFormat="1" ht="34.5" customHeight="1">
      <c r="A52" s="200" t="s">
        <v>173</v>
      </c>
      <c r="B52" s="200" t="s">
        <v>6</v>
      </c>
      <c r="C52" s="170"/>
      <c r="D52" s="177">
        <v>20</v>
      </c>
      <c r="E52" s="212">
        <f t="shared" si="8"/>
        <v>20</v>
      </c>
      <c r="F52" s="212">
        <f t="shared" si="9"/>
        <v>0</v>
      </c>
      <c r="G52" s="213" t="s">
        <v>170</v>
      </c>
      <c r="H52" s="216">
        <f t="shared" si="10"/>
        <v>0</v>
      </c>
      <c r="I52" s="216">
        <f t="shared" si="11"/>
        <v>0</v>
      </c>
      <c r="J52" s="216">
        <f t="shared" si="12"/>
        <v>0</v>
      </c>
      <c r="K52" s="212">
        <f t="shared" si="13"/>
        <v>0</v>
      </c>
      <c r="L52" s="217" t="e">
        <f t="shared" si="14"/>
        <v>#DIV/0!</v>
      </c>
      <c r="M52" s="276">
        <v>20</v>
      </c>
      <c r="N52" s="215">
        <f t="shared" si="15"/>
        <v>0</v>
      </c>
      <c r="O52" s="212"/>
      <c r="P52" s="212"/>
      <c r="Q52" s="212"/>
      <c r="R52" s="250"/>
      <c r="S52" s="250"/>
      <c r="T52" s="250"/>
      <c r="U52" s="250"/>
      <c r="V52" s="250"/>
      <c r="W52" s="250"/>
      <c r="X52" s="250"/>
      <c r="Y52" s="250"/>
      <c r="Z52" s="250"/>
      <c r="AA52" s="281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94"/>
      <c r="AQ52" s="94"/>
    </row>
    <row r="53" spans="1:43" s="39" customFormat="1" ht="34.5" customHeight="1">
      <c r="A53" s="200" t="s">
        <v>173</v>
      </c>
      <c r="B53" s="200" t="s">
        <v>6</v>
      </c>
      <c r="C53" s="170"/>
      <c r="D53" s="177">
        <v>20</v>
      </c>
      <c r="E53" s="212">
        <f t="shared" si="8"/>
        <v>20</v>
      </c>
      <c r="F53" s="212">
        <f t="shared" si="9"/>
        <v>0</v>
      </c>
      <c r="G53" s="213" t="s">
        <v>170</v>
      </c>
      <c r="H53" s="216">
        <f t="shared" si="10"/>
        <v>0</v>
      </c>
      <c r="I53" s="216">
        <f t="shared" si="11"/>
        <v>0</v>
      </c>
      <c r="J53" s="216">
        <f t="shared" si="12"/>
        <v>0</v>
      </c>
      <c r="K53" s="212">
        <f t="shared" si="13"/>
        <v>0</v>
      </c>
      <c r="L53" s="217" t="e">
        <f t="shared" si="14"/>
        <v>#DIV/0!</v>
      </c>
      <c r="M53" s="276">
        <v>20</v>
      </c>
      <c r="N53" s="215">
        <f t="shared" si="15"/>
        <v>0</v>
      </c>
      <c r="O53" s="212"/>
      <c r="P53" s="212"/>
      <c r="Q53" s="212"/>
      <c r="R53" s="250"/>
      <c r="S53" s="250"/>
      <c r="T53" s="250"/>
      <c r="U53" s="250"/>
      <c r="V53" s="250"/>
      <c r="W53" s="250"/>
      <c r="X53" s="250"/>
      <c r="Y53" s="250"/>
      <c r="Z53" s="250"/>
      <c r="AA53" s="281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94"/>
      <c r="AQ53" s="94"/>
    </row>
    <row r="54" spans="1:43" s="39" customFormat="1" ht="34.5" customHeight="1">
      <c r="A54" s="200" t="s">
        <v>84</v>
      </c>
      <c r="B54" s="200" t="s">
        <v>6</v>
      </c>
      <c r="C54" s="170"/>
      <c r="D54" s="177">
        <v>50</v>
      </c>
      <c r="E54" s="212">
        <f t="shared" si="8"/>
        <v>49</v>
      </c>
      <c r="F54" s="212">
        <f t="shared" si="9"/>
        <v>10</v>
      </c>
      <c r="G54" s="213">
        <v>50</v>
      </c>
      <c r="H54" s="216">
        <f t="shared" si="10"/>
        <v>5</v>
      </c>
      <c r="I54" s="216">
        <f t="shared" si="11"/>
        <v>3</v>
      </c>
      <c r="J54" s="216">
        <f t="shared" si="12"/>
        <v>2</v>
      </c>
      <c r="K54" s="212">
        <f t="shared" si="13"/>
        <v>1</v>
      </c>
      <c r="L54" s="217">
        <f t="shared" si="14"/>
        <v>60</v>
      </c>
      <c r="M54" s="276">
        <v>60</v>
      </c>
      <c r="N54" s="215">
        <f t="shared" si="15"/>
        <v>10</v>
      </c>
      <c r="O54" s="212"/>
      <c r="P54" s="212"/>
      <c r="Q54" s="212">
        <v>150</v>
      </c>
      <c r="R54" s="250">
        <v>130</v>
      </c>
      <c r="S54" s="250"/>
      <c r="T54" s="250"/>
      <c r="U54" s="250"/>
      <c r="V54" s="250"/>
      <c r="W54" s="250"/>
      <c r="X54" s="250"/>
      <c r="Y54" s="250"/>
      <c r="Z54" s="250">
        <v>150</v>
      </c>
      <c r="AA54" s="281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>
        <v>150</v>
      </c>
      <c r="AN54" s="250">
        <v>148</v>
      </c>
      <c r="AO54" s="250"/>
      <c r="AP54" s="94"/>
      <c r="AQ54" s="94"/>
    </row>
    <row r="55" spans="1:43" s="97" customFormat="1" ht="34.5" customHeight="1" thickBot="1">
      <c r="A55" s="237" t="s">
        <v>142</v>
      </c>
      <c r="B55" s="237" t="s">
        <v>6</v>
      </c>
      <c r="C55" s="218"/>
      <c r="D55" s="219">
        <v>35</v>
      </c>
      <c r="E55" s="221">
        <f t="shared" si="8"/>
        <v>35</v>
      </c>
      <c r="F55" s="221">
        <f t="shared" si="9"/>
        <v>10</v>
      </c>
      <c r="G55" s="222">
        <v>35</v>
      </c>
      <c r="H55" s="223">
        <f t="shared" si="10"/>
        <v>0</v>
      </c>
      <c r="I55" s="223">
        <f t="shared" si="11"/>
        <v>0</v>
      </c>
      <c r="J55" s="223">
        <f t="shared" si="12"/>
        <v>0</v>
      </c>
      <c r="K55" s="221">
        <f t="shared" si="13"/>
        <v>0</v>
      </c>
      <c r="L55" s="224" t="e">
        <f t="shared" si="14"/>
        <v>#DIV/0!</v>
      </c>
      <c r="M55" s="277">
        <v>45</v>
      </c>
      <c r="N55" s="238">
        <f t="shared" si="15"/>
        <v>10</v>
      </c>
      <c r="O55" s="221"/>
      <c r="P55" s="221"/>
      <c r="Q55" s="221"/>
      <c r="R55" s="252"/>
      <c r="S55" s="252"/>
      <c r="T55" s="252"/>
      <c r="U55" s="252"/>
      <c r="V55" s="252"/>
      <c r="W55" s="252"/>
      <c r="X55" s="252"/>
      <c r="Y55" s="252"/>
      <c r="Z55" s="252"/>
      <c r="AA55" s="284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149"/>
      <c r="AQ55" s="149"/>
    </row>
    <row r="56" spans="1:43" s="39" customFormat="1" ht="34.5" customHeight="1">
      <c r="A56" s="200" t="s">
        <v>85</v>
      </c>
      <c r="B56" s="200" t="s">
        <v>52</v>
      </c>
      <c r="C56" s="170"/>
      <c r="D56" s="177">
        <v>-20</v>
      </c>
      <c r="E56" s="212">
        <f t="shared" si="8"/>
        <v>-14</v>
      </c>
      <c r="F56" s="212">
        <f t="shared" si="9"/>
        <v>0</v>
      </c>
      <c r="G56" s="213">
        <v>-20</v>
      </c>
      <c r="H56" s="216">
        <f t="shared" si="10"/>
        <v>24</v>
      </c>
      <c r="I56" s="216">
        <f t="shared" si="11"/>
        <v>9</v>
      </c>
      <c r="J56" s="216">
        <f t="shared" si="12"/>
        <v>15</v>
      </c>
      <c r="K56" s="212">
        <f t="shared" si="13"/>
        <v>-6</v>
      </c>
      <c r="L56" s="217">
        <f t="shared" si="14"/>
        <v>37.5</v>
      </c>
      <c r="M56" s="276">
        <v>-20</v>
      </c>
      <c r="N56" s="215">
        <f t="shared" si="15"/>
        <v>0</v>
      </c>
      <c r="O56" s="212"/>
      <c r="P56" s="216">
        <v>148</v>
      </c>
      <c r="Q56" s="212">
        <v>124</v>
      </c>
      <c r="R56" s="250">
        <v>150</v>
      </c>
      <c r="S56" s="250">
        <v>128</v>
      </c>
      <c r="T56" s="250">
        <v>132</v>
      </c>
      <c r="U56" s="250">
        <v>122</v>
      </c>
      <c r="V56" s="250">
        <v>150</v>
      </c>
      <c r="W56" s="250">
        <v>150</v>
      </c>
      <c r="X56" s="250">
        <v>150</v>
      </c>
      <c r="Y56" s="250">
        <v>150</v>
      </c>
      <c r="Z56" s="250">
        <v>150</v>
      </c>
      <c r="AA56" s="281">
        <v>146</v>
      </c>
      <c r="AB56" s="250">
        <v>112</v>
      </c>
      <c r="AC56" s="250">
        <v>91</v>
      </c>
      <c r="AD56" s="250">
        <v>137</v>
      </c>
      <c r="AE56" s="250">
        <v>150</v>
      </c>
      <c r="AF56" s="250">
        <v>150</v>
      </c>
      <c r="AG56" s="250">
        <v>89</v>
      </c>
      <c r="AH56" s="250">
        <v>148</v>
      </c>
      <c r="AI56" s="250">
        <v>90</v>
      </c>
      <c r="AJ56" s="250">
        <v>150</v>
      </c>
      <c r="AK56" s="250">
        <v>143</v>
      </c>
      <c r="AL56" s="250">
        <v>72</v>
      </c>
      <c r="AM56" s="250">
        <v>84</v>
      </c>
      <c r="AN56" s="250"/>
      <c r="AO56" s="250"/>
      <c r="AP56" s="94"/>
      <c r="AQ56" s="94"/>
    </row>
    <row r="57" spans="1:43" s="39" customFormat="1" ht="34.5" customHeight="1">
      <c r="A57" s="200" t="s">
        <v>168</v>
      </c>
      <c r="B57" s="200" t="s">
        <v>52</v>
      </c>
      <c r="C57" s="170"/>
      <c r="D57" s="177">
        <v>0</v>
      </c>
      <c r="E57" s="212">
        <f t="shared" si="8"/>
        <v>-14</v>
      </c>
      <c r="F57" s="212">
        <f t="shared" si="9"/>
        <v>-20</v>
      </c>
      <c r="G57" s="213">
        <v>0</v>
      </c>
      <c r="H57" s="216">
        <f t="shared" si="10"/>
        <v>26</v>
      </c>
      <c r="I57" s="216">
        <f t="shared" si="11"/>
        <v>20</v>
      </c>
      <c r="J57" s="216">
        <f t="shared" si="12"/>
        <v>6</v>
      </c>
      <c r="K57" s="212">
        <f t="shared" si="13"/>
        <v>14</v>
      </c>
      <c r="L57" s="217">
        <f t="shared" si="14"/>
        <v>76.92307692307692</v>
      </c>
      <c r="M57" s="276">
        <v>-20</v>
      </c>
      <c r="N57" s="215">
        <f t="shared" si="15"/>
        <v>-20</v>
      </c>
      <c r="O57" s="212">
        <v>150</v>
      </c>
      <c r="P57" s="216">
        <v>150</v>
      </c>
      <c r="Q57" s="212">
        <v>148</v>
      </c>
      <c r="R57" s="250">
        <v>150</v>
      </c>
      <c r="S57" s="250">
        <v>150</v>
      </c>
      <c r="T57" s="250">
        <v>150</v>
      </c>
      <c r="U57" s="250">
        <v>150</v>
      </c>
      <c r="V57" s="250">
        <v>150</v>
      </c>
      <c r="W57" s="250">
        <v>126</v>
      </c>
      <c r="X57" s="250">
        <v>150</v>
      </c>
      <c r="Y57" s="250">
        <v>150</v>
      </c>
      <c r="Z57" s="250">
        <v>150</v>
      </c>
      <c r="AA57" s="281">
        <v>116</v>
      </c>
      <c r="AB57" s="250">
        <v>149</v>
      </c>
      <c r="AC57" s="250">
        <v>150</v>
      </c>
      <c r="AD57" s="250">
        <v>67</v>
      </c>
      <c r="AE57" s="250">
        <v>150</v>
      </c>
      <c r="AF57" s="250">
        <v>150</v>
      </c>
      <c r="AG57" s="250">
        <v>82</v>
      </c>
      <c r="AH57" s="250">
        <v>150</v>
      </c>
      <c r="AI57" s="250">
        <v>150</v>
      </c>
      <c r="AJ57" s="250">
        <v>150</v>
      </c>
      <c r="AK57" s="250">
        <v>150</v>
      </c>
      <c r="AL57" s="250">
        <v>150</v>
      </c>
      <c r="AM57" s="250">
        <v>150</v>
      </c>
      <c r="AN57" s="250">
        <v>150</v>
      </c>
      <c r="AO57" s="250"/>
      <c r="AP57" s="94"/>
      <c r="AQ57" s="94"/>
    </row>
    <row r="58" spans="1:43" s="39" customFormat="1" ht="34.5" customHeight="1">
      <c r="A58" s="200" t="s">
        <v>86</v>
      </c>
      <c r="B58" s="200" t="s">
        <v>52</v>
      </c>
      <c r="C58" s="170"/>
      <c r="D58" s="177">
        <v>35</v>
      </c>
      <c r="E58" s="212">
        <f t="shared" si="8"/>
        <v>33</v>
      </c>
      <c r="F58" s="212">
        <f t="shared" si="9"/>
        <v>5</v>
      </c>
      <c r="G58" s="213">
        <v>45</v>
      </c>
      <c r="H58" s="216">
        <f t="shared" si="10"/>
        <v>10</v>
      </c>
      <c r="I58" s="216">
        <f t="shared" si="11"/>
        <v>6</v>
      </c>
      <c r="J58" s="216">
        <f t="shared" si="12"/>
        <v>4</v>
      </c>
      <c r="K58" s="212">
        <f t="shared" si="13"/>
        <v>2</v>
      </c>
      <c r="L58" s="217">
        <f t="shared" si="14"/>
        <v>60</v>
      </c>
      <c r="M58" s="276">
        <v>40</v>
      </c>
      <c r="N58" s="215">
        <f t="shared" si="15"/>
        <v>5</v>
      </c>
      <c r="O58" s="212">
        <v>150</v>
      </c>
      <c r="P58" s="216"/>
      <c r="Q58" s="212"/>
      <c r="R58" s="250">
        <v>150</v>
      </c>
      <c r="S58" s="250"/>
      <c r="T58" s="250">
        <v>84</v>
      </c>
      <c r="U58" s="250">
        <v>106</v>
      </c>
      <c r="V58" s="250"/>
      <c r="W58" s="250"/>
      <c r="X58" s="250">
        <v>115</v>
      </c>
      <c r="Y58" s="250"/>
      <c r="Z58" s="250">
        <v>101</v>
      </c>
      <c r="AA58" s="281">
        <v>150</v>
      </c>
      <c r="AB58" s="250"/>
      <c r="AC58" s="250"/>
      <c r="AD58" s="250"/>
      <c r="AE58" s="250"/>
      <c r="AF58" s="250">
        <v>150</v>
      </c>
      <c r="AG58" s="250"/>
      <c r="AH58" s="250"/>
      <c r="AI58" s="250">
        <v>150</v>
      </c>
      <c r="AJ58" s="250"/>
      <c r="AK58" s="250"/>
      <c r="AL58" s="250"/>
      <c r="AM58" s="250"/>
      <c r="AN58" s="250">
        <v>150</v>
      </c>
      <c r="AO58" s="250"/>
      <c r="AP58" s="94"/>
      <c r="AQ58" s="94"/>
    </row>
    <row r="59" spans="1:43" s="39" customFormat="1" ht="34.5" customHeight="1">
      <c r="A59" s="200" t="s">
        <v>87</v>
      </c>
      <c r="B59" s="200" t="s">
        <v>52</v>
      </c>
      <c r="C59" s="170"/>
      <c r="D59" s="177">
        <v>-60</v>
      </c>
      <c r="E59" s="212">
        <f t="shared" si="8"/>
        <v>-65</v>
      </c>
      <c r="F59" s="212">
        <f t="shared" si="9"/>
        <v>10</v>
      </c>
      <c r="G59" s="213">
        <v>-60</v>
      </c>
      <c r="H59" s="216">
        <f t="shared" si="10"/>
        <v>21</v>
      </c>
      <c r="I59" s="216">
        <f t="shared" si="11"/>
        <v>13</v>
      </c>
      <c r="J59" s="216">
        <f t="shared" si="12"/>
        <v>8</v>
      </c>
      <c r="K59" s="212">
        <f t="shared" si="13"/>
        <v>5</v>
      </c>
      <c r="L59" s="217">
        <f t="shared" si="14"/>
        <v>61.904761904761905</v>
      </c>
      <c r="M59" s="276">
        <v>-50</v>
      </c>
      <c r="N59" s="215">
        <f t="shared" si="15"/>
        <v>10</v>
      </c>
      <c r="O59" s="212">
        <v>71</v>
      </c>
      <c r="P59" s="216">
        <v>150</v>
      </c>
      <c r="Q59" s="212">
        <v>150</v>
      </c>
      <c r="R59" s="250"/>
      <c r="S59" s="250">
        <v>150</v>
      </c>
      <c r="T59" s="250">
        <v>150</v>
      </c>
      <c r="U59" s="250"/>
      <c r="V59" s="250">
        <v>150</v>
      </c>
      <c r="W59" s="250">
        <v>150</v>
      </c>
      <c r="X59" s="250">
        <v>78</v>
      </c>
      <c r="Y59" s="250">
        <v>140</v>
      </c>
      <c r="Z59" s="250">
        <v>131</v>
      </c>
      <c r="AA59" s="281"/>
      <c r="AB59" s="250">
        <v>131</v>
      </c>
      <c r="AC59" s="250">
        <v>150</v>
      </c>
      <c r="AD59" s="250">
        <v>150</v>
      </c>
      <c r="AE59" s="250">
        <v>115</v>
      </c>
      <c r="AF59" s="250"/>
      <c r="AG59" s="250">
        <v>150</v>
      </c>
      <c r="AH59" s="250">
        <v>150</v>
      </c>
      <c r="AI59" s="250"/>
      <c r="AJ59" s="250">
        <v>150</v>
      </c>
      <c r="AK59" s="250">
        <v>115</v>
      </c>
      <c r="AL59" s="250">
        <v>150</v>
      </c>
      <c r="AM59" s="250">
        <v>150</v>
      </c>
      <c r="AN59" s="250">
        <v>148</v>
      </c>
      <c r="AO59" s="250"/>
      <c r="AP59" s="94"/>
      <c r="AQ59" s="94"/>
    </row>
    <row r="60" spans="1:43" s="39" customFormat="1" ht="34.5" customHeight="1">
      <c r="A60" s="200" t="s">
        <v>88</v>
      </c>
      <c r="B60" s="200" t="s">
        <v>52</v>
      </c>
      <c r="C60" s="170"/>
      <c r="D60" s="177">
        <v>50</v>
      </c>
      <c r="E60" s="212">
        <f t="shared" si="8"/>
        <v>50</v>
      </c>
      <c r="F60" s="212">
        <f t="shared" si="9"/>
        <v>0</v>
      </c>
      <c r="G60" s="213">
        <v>45</v>
      </c>
      <c r="H60" s="216">
        <f t="shared" si="10"/>
        <v>0</v>
      </c>
      <c r="I60" s="216">
        <f t="shared" si="11"/>
        <v>0</v>
      </c>
      <c r="J60" s="216">
        <f t="shared" si="12"/>
        <v>0</v>
      </c>
      <c r="K60" s="212">
        <f t="shared" si="13"/>
        <v>0</v>
      </c>
      <c r="L60" s="217" t="e">
        <f t="shared" si="14"/>
        <v>#DIV/0!</v>
      </c>
      <c r="M60" s="276">
        <v>50</v>
      </c>
      <c r="N60" s="215">
        <f t="shared" si="15"/>
        <v>0</v>
      </c>
      <c r="O60" s="212"/>
      <c r="P60" s="216"/>
      <c r="Q60" s="212"/>
      <c r="R60" s="250"/>
      <c r="S60" s="250"/>
      <c r="T60" s="250"/>
      <c r="U60" s="250"/>
      <c r="V60" s="250"/>
      <c r="W60" s="250"/>
      <c r="X60" s="250"/>
      <c r="Y60" s="250"/>
      <c r="Z60" s="250"/>
      <c r="AA60" s="281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94"/>
      <c r="AQ60" s="94"/>
    </row>
    <row r="61" spans="1:43" s="97" customFormat="1" ht="34.5" customHeight="1" thickBot="1">
      <c r="A61" s="237" t="s">
        <v>89</v>
      </c>
      <c r="B61" s="237" t="s">
        <v>52</v>
      </c>
      <c r="C61" s="218"/>
      <c r="D61" s="219">
        <v>-25</v>
      </c>
      <c r="E61" s="221">
        <f t="shared" si="8"/>
        <v>-34</v>
      </c>
      <c r="F61" s="221">
        <f t="shared" si="9"/>
        <v>10</v>
      </c>
      <c r="G61" s="222">
        <v>-15</v>
      </c>
      <c r="H61" s="223">
        <f t="shared" si="10"/>
        <v>23</v>
      </c>
      <c r="I61" s="223">
        <f t="shared" si="11"/>
        <v>16</v>
      </c>
      <c r="J61" s="223">
        <f t="shared" si="12"/>
        <v>7</v>
      </c>
      <c r="K61" s="221">
        <f t="shared" si="13"/>
        <v>9</v>
      </c>
      <c r="L61" s="224">
        <f t="shared" si="14"/>
        <v>69.56521739130434</v>
      </c>
      <c r="M61" s="277">
        <v>-15</v>
      </c>
      <c r="N61" s="238">
        <f t="shared" si="15"/>
        <v>10</v>
      </c>
      <c r="O61" s="221">
        <v>150</v>
      </c>
      <c r="P61" s="223">
        <v>150</v>
      </c>
      <c r="Q61" s="221">
        <v>150</v>
      </c>
      <c r="R61" s="252">
        <v>81</v>
      </c>
      <c r="S61" s="252">
        <v>139</v>
      </c>
      <c r="T61" s="252"/>
      <c r="U61" s="252">
        <v>149</v>
      </c>
      <c r="V61" s="252">
        <v>150</v>
      </c>
      <c r="W61" s="252">
        <v>150</v>
      </c>
      <c r="X61" s="252"/>
      <c r="Y61" s="252">
        <v>150</v>
      </c>
      <c r="Z61" s="252"/>
      <c r="AA61" s="284">
        <v>150</v>
      </c>
      <c r="AB61" s="252">
        <v>129</v>
      </c>
      <c r="AC61" s="252">
        <v>150</v>
      </c>
      <c r="AD61" s="252">
        <v>150</v>
      </c>
      <c r="AE61" s="252">
        <v>150</v>
      </c>
      <c r="AF61" s="252">
        <v>109</v>
      </c>
      <c r="AG61" s="252">
        <v>150</v>
      </c>
      <c r="AH61" s="252">
        <v>126</v>
      </c>
      <c r="AI61" s="252">
        <v>150</v>
      </c>
      <c r="AJ61" s="252">
        <v>150</v>
      </c>
      <c r="AK61" s="252">
        <v>150</v>
      </c>
      <c r="AL61" s="252">
        <v>119</v>
      </c>
      <c r="AM61" s="252">
        <v>150</v>
      </c>
      <c r="AN61" s="252">
        <v>150</v>
      </c>
      <c r="AO61" s="252"/>
      <c r="AP61" s="149"/>
      <c r="AQ61" s="149"/>
    </row>
    <row r="62" spans="1:43" s="39" customFormat="1" ht="34.5" customHeight="1">
      <c r="A62" s="200" t="s">
        <v>90</v>
      </c>
      <c r="B62" s="200" t="s">
        <v>57</v>
      </c>
      <c r="C62" s="170"/>
      <c r="D62" s="177">
        <v>50</v>
      </c>
      <c r="E62" s="212">
        <f t="shared" si="8"/>
        <v>43</v>
      </c>
      <c r="F62" s="212">
        <f t="shared" si="9"/>
        <v>0</v>
      </c>
      <c r="G62" s="213">
        <v>40</v>
      </c>
      <c r="H62" s="216">
        <f t="shared" si="10"/>
        <v>23</v>
      </c>
      <c r="I62" s="216">
        <f t="shared" si="11"/>
        <v>15</v>
      </c>
      <c r="J62" s="216">
        <f t="shared" si="12"/>
        <v>8</v>
      </c>
      <c r="K62" s="212">
        <f t="shared" si="13"/>
        <v>7</v>
      </c>
      <c r="L62" s="217">
        <f t="shared" si="14"/>
        <v>65.21739130434783</v>
      </c>
      <c r="M62" s="276">
        <v>50</v>
      </c>
      <c r="N62" s="215">
        <f t="shared" si="15"/>
        <v>0</v>
      </c>
      <c r="O62" s="216">
        <v>118</v>
      </c>
      <c r="P62" s="216">
        <v>150</v>
      </c>
      <c r="Q62" s="212">
        <v>150</v>
      </c>
      <c r="R62" s="212">
        <v>150</v>
      </c>
      <c r="S62" s="250">
        <v>150</v>
      </c>
      <c r="T62" s="250">
        <v>143</v>
      </c>
      <c r="U62" s="250"/>
      <c r="V62" s="250"/>
      <c r="W62" s="250"/>
      <c r="X62" s="250">
        <v>150</v>
      </c>
      <c r="Y62" s="250">
        <v>150</v>
      </c>
      <c r="Z62" s="250">
        <v>143</v>
      </c>
      <c r="AA62" s="281">
        <v>142</v>
      </c>
      <c r="AB62" s="250">
        <v>98</v>
      </c>
      <c r="AC62" s="250">
        <v>150</v>
      </c>
      <c r="AD62" s="250">
        <v>150</v>
      </c>
      <c r="AE62" s="250">
        <v>150</v>
      </c>
      <c r="AF62" s="250">
        <v>148</v>
      </c>
      <c r="AG62" s="250">
        <v>150</v>
      </c>
      <c r="AH62" s="250">
        <v>150</v>
      </c>
      <c r="AI62" s="250">
        <v>136</v>
      </c>
      <c r="AJ62" s="250">
        <v>150</v>
      </c>
      <c r="AK62" s="250">
        <v>135</v>
      </c>
      <c r="AL62" s="250">
        <v>150</v>
      </c>
      <c r="AM62" s="250">
        <v>150</v>
      </c>
      <c r="AN62" s="250">
        <v>150</v>
      </c>
      <c r="AO62" s="250"/>
      <c r="AP62" s="94"/>
      <c r="AQ62" s="94"/>
    </row>
    <row r="63" spans="1:43" s="39" customFormat="1" ht="34.5" customHeight="1">
      <c r="A63" s="240" t="s">
        <v>262</v>
      </c>
      <c r="B63" s="240" t="s">
        <v>57</v>
      </c>
      <c r="C63" s="170"/>
      <c r="D63" s="177">
        <v>20</v>
      </c>
      <c r="E63" s="212">
        <f t="shared" si="8"/>
        <v>18</v>
      </c>
      <c r="F63" s="212">
        <f t="shared" si="9"/>
        <v>20</v>
      </c>
      <c r="G63" s="213" t="s">
        <v>170</v>
      </c>
      <c r="H63" s="216">
        <f t="shared" si="10"/>
        <v>4</v>
      </c>
      <c r="I63" s="216">
        <f t="shared" si="11"/>
        <v>3</v>
      </c>
      <c r="J63" s="216">
        <f t="shared" si="12"/>
        <v>1</v>
      </c>
      <c r="K63" s="212">
        <f t="shared" si="13"/>
        <v>2</v>
      </c>
      <c r="L63" s="217">
        <f t="shared" si="14"/>
        <v>75</v>
      </c>
      <c r="M63" s="276">
        <v>40</v>
      </c>
      <c r="N63" s="215">
        <f t="shared" si="15"/>
        <v>20</v>
      </c>
      <c r="O63" s="216"/>
      <c r="P63" s="216"/>
      <c r="Q63" s="212"/>
      <c r="R63" s="212"/>
      <c r="S63" s="250"/>
      <c r="T63" s="250"/>
      <c r="U63" s="250">
        <v>150</v>
      </c>
      <c r="V63" s="250">
        <v>147</v>
      </c>
      <c r="W63" s="250">
        <v>150</v>
      </c>
      <c r="X63" s="250">
        <v>150</v>
      </c>
      <c r="Y63" s="250"/>
      <c r="Z63" s="250"/>
      <c r="AA63" s="281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94"/>
      <c r="AQ63" s="94"/>
    </row>
    <row r="64" spans="1:43" s="39" customFormat="1" ht="34.5" customHeight="1">
      <c r="A64" s="240" t="s">
        <v>259</v>
      </c>
      <c r="B64" s="240" t="s">
        <v>57</v>
      </c>
      <c r="C64" s="170"/>
      <c r="D64" s="177">
        <v>20</v>
      </c>
      <c r="E64" s="212">
        <f t="shared" si="8"/>
        <v>22</v>
      </c>
      <c r="F64" s="212">
        <f t="shared" si="9"/>
        <v>20</v>
      </c>
      <c r="G64" s="213" t="s">
        <v>170</v>
      </c>
      <c r="H64" s="216">
        <f t="shared" si="10"/>
        <v>2</v>
      </c>
      <c r="I64" s="216">
        <f t="shared" si="11"/>
        <v>0</v>
      </c>
      <c r="J64" s="216">
        <f t="shared" si="12"/>
        <v>2</v>
      </c>
      <c r="K64" s="212">
        <f t="shared" si="13"/>
        <v>-2</v>
      </c>
      <c r="L64" s="217">
        <f t="shared" si="14"/>
        <v>0</v>
      </c>
      <c r="M64" s="276">
        <v>40</v>
      </c>
      <c r="N64" s="215">
        <f t="shared" si="15"/>
        <v>20</v>
      </c>
      <c r="O64" s="216"/>
      <c r="P64" s="216"/>
      <c r="Q64" s="212"/>
      <c r="R64" s="212">
        <v>92</v>
      </c>
      <c r="S64" s="250">
        <v>140</v>
      </c>
      <c r="T64" s="250"/>
      <c r="U64" s="250"/>
      <c r="V64" s="250"/>
      <c r="W64" s="250"/>
      <c r="X64" s="250"/>
      <c r="Y64" s="250"/>
      <c r="Z64" s="250"/>
      <c r="AA64" s="281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94"/>
      <c r="AQ64" s="94"/>
    </row>
    <row r="65" spans="1:43" s="39" customFormat="1" ht="34.5" customHeight="1">
      <c r="A65" s="200" t="s">
        <v>186</v>
      </c>
      <c r="B65" s="200" t="s">
        <v>57</v>
      </c>
      <c r="C65" s="170"/>
      <c r="D65" s="177">
        <v>20</v>
      </c>
      <c r="E65" s="212">
        <f t="shared" si="8"/>
        <v>20</v>
      </c>
      <c r="F65" s="212">
        <f t="shared" si="9"/>
        <v>40</v>
      </c>
      <c r="G65" s="213" t="s">
        <v>170</v>
      </c>
      <c r="H65" s="216">
        <f t="shared" si="10"/>
        <v>0</v>
      </c>
      <c r="I65" s="216">
        <f t="shared" si="11"/>
        <v>0</v>
      </c>
      <c r="J65" s="216">
        <f t="shared" si="12"/>
        <v>0</v>
      </c>
      <c r="K65" s="212">
        <f t="shared" si="13"/>
        <v>0</v>
      </c>
      <c r="L65" s="217" t="e">
        <f t="shared" si="14"/>
        <v>#DIV/0!</v>
      </c>
      <c r="M65" s="276">
        <v>60</v>
      </c>
      <c r="N65" s="215">
        <f t="shared" si="15"/>
        <v>40</v>
      </c>
      <c r="O65" s="216"/>
      <c r="P65" s="216"/>
      <c r="Q65" s="212"/>
      <c r="R65" s="212"/>
      <c r="S65" s="250"/>
      <c r="T65" s="250"/>
      <c r="U65" s="250"/>
      <c r="V65" s="250"/>
      <c r="W65" s="250"/>
      <c r="X65" s="250"/>
      <c r="Y65" s="250"/>
      <c r="Z65" s="250"/>
      <c r="AA65" s="281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94"/>
      <c r="AQ65" s="94"/>
    </row>
    <row r="66" spans="1:43" s="39" customFormat="1" ht="34.5" customHeight="1">
      <c r="A66" s="200" t="s">
        <v>172</v>
      </c>
      <c r="B66" s="200" t="s">
        <v>57</v>
      </c>
      <c r="C66" s="170"/>
      <c r="D66" s="177">
        <v>20</v>
      </c>
      <c r="E66" s="212">
        <f t="shared" si="8"/>
        <v>20</v>
      </c>
      <c r="F66" s="212">
        <f t="shared" si="9"/>
        <v>0</v>
      </c>
      <c r="G66" s="213" t="s">
        <v>170</v>
      </c>
      <c r="H66" s="216">
        <f t="shared" si="10"/>
        <v>0</v>
      </c>
      <c r="I66" s="216">
        <f t="shared" si="11"/>
        <v>0</v>
      </c>
      <c r="J66" s="216">
        <f t="shared" si="12"/>
        <v>0</v>
      </c>
      <c r="K66" s="212">
        <f t="shared" si="13"/>
        <v>0</v>
      </c>
      <c r="L66" s="217" t="e">
        <f t="shared" si="14"/>
        <v>#DIV/0!</v>
      </c>
      <c r="M66" s="276">
        <v>20</v>
      </c>
      <c r="N66" s="215">
        <f t="shared" si="15"/>
        <v>0</v>
      </c>
      <c r="O66" s="216"/>
      <c r="P66" s="216"/>
      <c r="Q66" s="212"/>
      <c r="R66" s="212"/>
      <c r="S66" s="250"/>
      <c r="T66" s="250"/>
      <c r="U66" s="250"/>
      <c r="V66" s="250"/>
      <c r="W66" s="250"/>
      <c r="X66" s="250"/>
      <c r="Y66" s="250"/>
      <c r="Z66" s="250"/>
      <c r="AA66" s="281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94"/>
      <c r="AQ66" s="94"/>
    </row>
    <row r="67" spans="1:43" s="39" customFormat="1" ht="34.5" customHeight="1">
      <c r="A67" s="200" t="s">
        <v>91</v>
      </c>
      <c r="B67" s="200" t="s">
        <v>57</v>
      </c>
      <c r="C67" s="170"/>
      <c r="D67" s="177">
        <v>30</v>
      </c>
      <c r="E67" s="212">
        <f t="shared" si="8"/>
        <v>26</v>
      </c>
      <c r="F67" s="212">
        <f t="shared" si="9"/>
        <v>0</v>
      </c>
      <c r="G67" s="213">
        <v>20</v>
      </c>
      <c r="H67" s="216">
        <f t="shared" si="10"/>
        <v>8</v>
      </c>
      <c r="I67" s="216">
        <f t="shared" si="11"/>
        <v>6</v>
      </c>
      <c r="J67" s="216">
        <f t="shared" si="12"/>
        <v>2</v>
      </c>
      <c r="K67" s="212">
        <f t="shared" si="13"/>
        <v>4</v>
      </c>
      <c r="L67" s="217">
        <f t="shared" si="14"/>
        <v>75</v>
      </c>
      <c r="M67" s="276">
        <v>30</v>
      </c>
      <c r="N67" s="215">
        <f t="shared" si="15"/>
        <v>0</v>
      </c>
      <c r="O67" s="216">
        <v>150</v>
      </c>
      <c r="P67" s="216"/>
      <c r="Q67" s="212">
        <v>150</v>
      </c>
      <c r="R67" s="212"/>
      <c r="S67" s="250"/>
      <c r="T67" s="250"/>
      <c r="U67" s="250"/>
      <c r="V67" s="250"/>
      <c r="W67" s="250"/>
      <c r="X67" s="250"/>
      <c r="Y67" s="250">
        <v>150</v>
      </c>
      <c r="Z67" s="250"/>
      <c r="AA67" s="281"/>
      <c r="AB67" s="250"/>
      <c r="AC67" s="250"/>
      <c r="AD67" s="250"/>
      <c r="AE67" s="250"/>
      <c r="AF67" s="250">
        <v>113</v>
      </c>
      <c r="AG67" s="250"/>
      <c r="AH67" s="250"/>
      <c r="AI67" s="250">
        <v>104</v>
      </c>
      <c r="AJ67" s="250">
        <v>150</v>
      </c>
      <c r="AK67" s="250">
        <v>150</v>
      </c>
      <c r="AL67" s="250"/>
      <c r="AM67" s="250"/>
      <c r="AN67" s="250">
        <v>150</v>
      </c>
      <c r="AO67" s="250"/>
      <c r="AP67" s="94"/>
      <c r="AQ67" s="94"/>
    </row>
    <row r="68" spans="1:43" s="39" customFormat="1" ht="34.5" customHeight="1">
      <c r="A68" s="200" t="s">
        <v>178</v>
      </c>
      <c r="B68" s="200" t="s">
        <v>57</v>
      </c>
      <c r="C68" s="94"/>
      <c r="D68" s="177">
        <v>60</v>
      </c>
      <c r="E68" s="212">
        <f t="shared" si="8"/>
        <v>60</v>
      </c>
      <c r="F68" s="212">
        <f t="shared" si="9"/>
        <v>10</v>
      </c>
      <c r="G68" s="213" t="s">
        <v>170</v>
      </c>
      <c r="H68" s="216">
        <f t="shared" si="10"/>
        <v>0</v>
      </c>
      <c r="I68" s="216">
        <f t="shared" si="11"/>
        <v>0</v>
      </c>
      <c r="J68" s="216">
        <f t="shared" si="12"/>
        <v>0</v>
      </c>
      <c r="K68" s="212">
        <f t="shared" si="13"/>
        <v>0</v>
      </c>
      <c r="L68" s="217" t="e">
        <f t="shared" si="14"/>
        <v>#DIV/0!</v>
      </c>
      <c r="M68" s="276">
        <v>70</v>
      </c>
      <c r="N68" s="215">
        <f t="shared" si="15"/>
        <v>10</v>
      </c>
      <c r="O68" s="216"/>
      <c r="P68" s="216"/>
      <c r="Q68" s="212"/>
      <c r="R68" s="212"/>
      <c r="S68" s="250"/>
      <c r="T68" s="250"/>
      <c r="U68" s="250"/>
      <c r="V68" s="250"/>
      <c r="W68" s="250"/>
      <c r="X68" s="250"/>
      <c r="Y68" s="250"/>
      <c r="Z68" s="250"/>
      <c r="AA68" s="281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94"/>
      <c r="AQ68" s="94"/>
    </row>
    <row r="69" spans="1:43" s="39" customFormat="1" ht="34.5" customHeight="1">
      <c r="A69" s="200" t="s">
        <v>158</v>
      </c>
      <c r="B69" s="200" t="s">
        <v>57</v>
      </c>
      <c r="C69" s="170"/>
      <c r="D69" s="177">
        <v>50</v>
      </c>
      <c r="E69" s="212">
        <f t="shared" si="8"/>
        <v>62</v>
      </c>
      <c r="F69" s="212">
        <f t="shared" si="9"/>
        <v>0</v>
      </c>
      <c r="G69" s="213">
        <v>40</v>
      </c>
      <c r="H69" s="216">
        <f t="shared" si="10"/>
        <v>26</v>
      </c>
      <c r="I69" s="216">
        <f t="shared" si="11"/>
        <v>7</v>
      </c>
      <c r="J69" s="216">
        <f t="shared" si="12"/>
        <v>19</v>
      </c>
      <c r="K69" s="212">
        <f t="shared" si="13"/>
        <v>-12</v>
      </c>
      <c r="L69" s="217">
        <f t="shared" si="14"/>
        <v>26.923076923076923</v>
      </c>
      <c r="M69" s="276">
        <v>50</v>
      </c>
      <c r="N69" s="215">
        <f t="shared" si="15"/>
        <v>0</v>
      </c>
      <c r="O69" s="216">
        <v>150</v>
      </c>
      <c r="P69" s="216">
        <v>118</v>
      </c>
      <c r="Q69" s="212">
        <v>149</v>
      </c>
      <c r="R69" s="212">
        <v>105</v>
      </c>
      <c r="S69" s="250">
        <v>129</v>
      </c>
      <c r="T69" s="250">
        <v>129</v>
      </c>
      <c r="U69" s="250">
        <v>150</v>
      </c>
      <c r="V69" s="250">
        <v>104</v>
      </c>
      <c r="W69" s="250">
        <v>125</v>
      </c>
      <c r="X69" s="250">
        <v>150</v>
      </c>
      <c r="Y69" s="250">
        <v>140</v>
      </c>
      <c r="Z69" s="250">
        <v>104</v>
      </c>
      <c r="AA69" s="281">
        <v>138</v>
      </c>
      <c r="AB69" s="250">
        <v>132</v>
      </c>
      <c r="AC69" s="250">
        <v>119</v>
      </c>
      <c r="AD69" s="250">
        <v>136</v>
      </c>
      <c r="AE69" s="250">
        <v>137</v>
      </c>
      <c r="AF69" s="250">
        <v>127</v>
      </c>
      <c r="AG69" s="250">
        <v>145</v>
      </c>
      <c r="AH69" s="250">
        <v>150</v>
      </c>
      <c r="AI69" s="250">
        <v>148</v>
      </c>
      <c r="AJ69" s="250">
        <v>150</v>
      </c>
      <c r="AK69" s="250">
        <v>101</v>
      </c>
      <c r="AL69" s="250">
        <v>118</v>
      </c>
      <c r="AM69" s="250">
        <v>150</v>
      </c>
      <c r="AN69" s="250">
        <v>150</v>
      </c>
      <c r="AO69" s="250"/>
      <c r="AP69" s="94"/>
      <c r="AQ69" s="94"/>
    </row>
    <row r="70" spans="1:43" s="39" customFormat="1" ht="34.5" customHeight="1">
      <c r="A70" s="200" t="s">
        <v>159</v>
      </c>
      <c r="B70" s="200" t="s">
        <v>57</v>
      </c>
      <c r="C70" s="94"/>
      <c r="D70" s="177">
        <v>65</v>
      </c>
      <c r="E70" s="212">
        <f t="shared" si="8"/>
        <v>65</v>
      </c>
      <c r="F70" s="212">
        <f t="shared" si="9"/>
        <v>0</v>
      </c>
      <c r="G70" s="213">
        <v>50</v>
      </c>
      <c r="H70" s="216">
        <f t="shared" si="10"/>
        <v>0</v>
      </c>
      <c r="I70" s="216">
        <f t="shared" si="11"/>
        <v>0</v>
      </c>
      <c r="J70" s="216">
        <f t="shared" si="12"/>
        <v>0</v>
      </c>
      <c r="K70" s="212">
        <f t="shared" si="13"/>
        <v>0</v>
      </c>
      <c r="L70" s="217" t="e">
        <f t="shared" si="14"/>
        <v>#DIV/0!</v>
      </c>
      <c r="M70" s="276">
        <v>65</v>
      </c>
      <c r="N70" s="215">
        <f t="shared" si="15"/>
        <v>0</v>
      </c>
      <c r="O70" s="212"/>
      <c r="P70" s="212"/>
      <c r="Q70" s="212"/>
      <c r="R70" s="212"/>
      <c r="S70" s="250"/>
      <c r="T70" s="250"/>
      <c r="U70" s="250"/>
      <c r="V70" s="250"/>
      <c r="W70" s="250"/>
      <c r="X70" s="250"/>
      <c r="Y70" s="250"/>
      <c r="Z70" s="250"/>
      <c r="AA70" s="281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94"/>
      <c r="AQ70" s="94"/>
    </row>
    <row r="71" spans="1:43" s="39" customFormat="1" ht="34.5" customHeight="1">
      <c r="A71" s="200" t="s">
        <v>92</v>
      </c>
      <c r="B71" s="200" t="s">
        <v>57</v>
      </c>
      <c r="C71" s="170"/>
      <c r="D71" s="177">
        <v>70</v>
      </c>
      <c r="E71" s="212">
        <f t="shared" si="8"/>
        <v>66</v>
      </c>
      <c r="F71" s="212">
        <f t="shared" si="9"/>
        <v>5</v>
      </c>
      <c r="G71" s="213">
        <v>65</v>
      </c>
      <c r="H71" s="216">
        <f t="shared" si="10"/>
        <v>16</v>
      </c>
      <c r="I71" s="216">
        <f t="shared" si="11"/>
        <v>10</v>
      </c>
      <c r="J71" s="216">
        <f t="shared" si="12"/>
        <v>6</v>
      </c>
      <c r="K71" s="212">
        <f t="shared" si="13"/>
        <v>4</v>
      </c>
      <c r="L71" s="217">
        <f t="shared" si="14"/>
        <v>62.5</v>
      </c>
      <c r="M71" s="276">
        <v>75</v>
      </c>
      <c r="N71" s="215">
        <f t="shared" si="15"/>
        <v>5</v>
      </c>
      <c r="O71" s="216"/>
      <c r="P71" s="216">
        <v>113</v>
      </c>
      <c r="Q71" s="212"/>
      <c r="R71" s="212"/>
      <c r="S71" s="250"/>
      <c r="T71" s="250">
        <v>150</v>
      </c>
      <c r="U71" s="250">
        <v>141</v>
      </c>
      <c r="V71" s="250">
        <v>150</v>
      </c>
      <c r="W71" s="250">
        <v>126</v>
      </c>
      <c r="X71" s="250"/>
      <c r="Y71" s="250"/>
      <c r="Z71" s="250">
        <v>150</v>
      </c>
      <c r="AA71" s="281">
        <v>133</v>
      </c>
      <c r="AB71" s="250">
        <v>150</v>
      </c>
      <c r="AC71" s="250">
        <v>135</v>
      </c>
      <c r="AD71" s="250">
        <v>150</v>
      </c>
      <c r="AE71" s="250">
        <v>150</v>
      </c>
      <c r="AF71" s="250"/>
      <c r="AG71" s="250">
        <v>150</v>
      </c>
      <c r="AH71" s="250">
        <v>130</v>
      </c>
      <c r="AI71" s="250"/>
      <c r="AJ71" s="250"/>
      <c r="AK71" s="250"/>
      <c r="AL71" s="250">
        <v>150</v>
      </c>
      <c r="AM71" s="250">
        <v>150</v>
      </c>
      <c r="AN71" s="250">
        <v>150</v>
      </c>
      <c r="AO71" s="250"/>
      <c r="AP71" s="94"/>
      <c r="AQ71" s="94"/>
    </row>
    <row r="72" spans="1:43" s="97" customFormat="1" ht="34.5" customHeight="1" thickBot="1">
      <c r="A72" s="237" t="s">
        <v>93</v>
      </c>
      <c r="B72" s="237" t="s">
        <v>57</v>
      </c>
      <c r="C72" s="149"/>
      <c r="D72" s="219">
        <v>60</v>
      </c>
      <c r="E72" s="221">
        <f t="shared" si="8"/>
        <v>55</v>
      </c>
      <c r="F72" s="221">
        <f t="shared" si="9"/>
        <v>0</v>
      </c>
      <c r="G72" s="222">
        <v>50</v>
      </c>
      <c r="H72" s="223">
        <f t="shared" si="10"/>
        <v>25</v>
      </c>
      <c r="I72" s="223">
        <f t="shared" si="11"/>
        <v>15</v>
      </c>
      <c r="J72" s="223">
        <f t="shared" si="12"/>
        <v>10</v>
      </c>
      <c r="K72" s="221">
        <f t="shared" si="13"/>
        <v>5</v>
      </c>
      <c r="L72" s="224">
        <f t="shared" si="14"/>
        <v>60</v>
      </c>
      <c r="M72" s="277">
        <v>60</v>
      </c>
      <c r="N72" s="238">
        <f t="shared" si="15"/>
        <v>0</v>
      </c>
      <c r="O72" s="223">
        <v>133</v>
      </c>
      <c r="P72" s="223">
        <v>108</v>
      </c>
      <c r="Q72" s="221">
        <v>150</v>
      </c>
      <c r="R72" s="221">
        <v>150</v>
      </c>
      <c r="S72" s="252">
        <v>120</v>
      </c>
      <c r="T72" s="252">
        <v>150</v>
      </c>
      <c r="U72" s="252">
        <v>115</v>
      </c>
      <c r="V72" s="252">
        <v>121</v>
      </c>
      <c r="W72" s="252">
        <v>150</v>
      </c>
      <c r="X72" s="252">
        <v>150</v>
      </c>
      <c r="Y72" s="252">
        <v>150</v>
      </c>
      <c r="Z72" s="252">
        <v>127</v>
      </c>
      <c r="AA72" s="284">
        <v>120</v>
      </c>
      <c r="AB72" s="252">
        <v>150</v>
      </c>
      <c r="AC72" s="252">
        <v>148</v>
      </c>
      <c r="AD72" s="252">
        <v>150</v>
      </c>
      <c r="AE72" s="252">
        <v>150</v>
      </c>
      <c r="AF72" s="252">
        <v>109</v>
      </c>
      <c r="AG72" s="252">
        <v>150</v>
      </c>
      <c r="AH72" s="252">
        <v>150</v>
      </c>
      <c r="AI72" s="252">
        <v>150</v>
      </c>
      <c r="AJ72" s="252">
        <v>150</v>
      </c>
      <c r="AK72" s="252">
        <v>150</v>
      </c>
      <c r="AL72" s="252">
        <v>150</v>
      </c>
      <c r="AM72" s="252">
        <v>146</v>
      </c>
      <c r="AN72" s="252"/>
      <c r="AO72" s="252"/>
      <c r="AP72" s="149"/>
      <c r="AQ72" s="149"/>
    </row>
    <row r="73" spans="1:43" s="39" customFormat="1" ht="34.5" customHeight="1">
      <c r="A73" s="200" t="s">
        <v>94</v>
      </c>
      <c r="B73" s="200" t="s">
        <v>5</v>
      </c>
      <c r="C73" s="170"/>
      <c r="D73" s="177">
        <v>70</v>
      </c>
      <c r="E73" s="212">
        <f t="shared" si="8"/>
        <v>80</v>
      </c>
      <c r="F73" s="212">
        <f t="shared" si="9"/>
        <v>-5</v>
      </c>
      <c r="G73" s="213">
        <v>70</v>
      </c>
      <c r="H73" s="216">
        <f t="shared" si="10"/>
        <v>20</v>
      </c>
      <c r="I73" s="216">
        <f t="shared" si="11"/>
        <v>5</v>
      </c>
      <c r="J73" s="216">
        <f t="shared" si="12"/>
        <v>15</v>
      </c>
      <c r="K73" s="212">
        <f t="shared" si="13"/>
        <v>-10</v>
      </c>
      <c r="L73" s="217">
        <f t="shared" si="14"/>
        <v>25</v>
      </c>
      <c r="M73" s="276">
        <v>65</v>
      </c>
      <c r="N73" s="215">
        <f t="shared" si="15"/>
        <v>-5</v>
      </c>
      <c r="O73" s="216">
        <v>150</v>
      </c>
      <c r="P73" s="216">
        <v>134</v>
      </c>
      <c r="Q73" s="212"/>
      <c r="R73" s="250">
        <v>134</v>
      </c>
      <c r="S73" s="250">
        <v>141</v>
      </c>
      <c r="T73" s="250">
        <v>150</v>
      </c>
      <c r="U73" s="250">
        <v>150</v>
      </c>
      <c r="V73" s="250">
        <v>143</v>
      </c>
      <c r="W73" s="250"/>
      <c r="X73" s="250"/>
      <c r="Y73" s="250">
        <v>98</v>
      </c>
      <c r="Z73" s="250">
        <v>138</v>
      </c>
      <c r="AA73" s="281">
        <v>145</v>
      </c>
      <c r="AB73" s="250"/>
      <c r="AC73" s="250"/>
      <c r="AD73" s="250">
        <v>112</v>
      </c>
      <c r="AE73" s="250">
        <v>97</v>
      </c>
      <c r="AF73" s="250">
        <v>127</v>
      </c>
      <c r="AG73" s="250">
        <v>126</v>
      </c>
      <c r="AH73" s="250">
        <v>115</v>
      </c>
      <c r="AI73" s="250">
        <v>115</v>
      </c>
      <c r="AJ73" s="250"/>
      <c r="AK73" s="250">
        <v>150</v>
      </c>
      <c r="AL73" s="250">
        <v>148</v>
      </c>
      <c r="AM73" s="250">
        <v>111</v>
      </c>
      <c r="AN73" s="250">
        <v>150</v>
      </c>
      <c r="AO73" s="250"/>
      <c r="AP73" s="94"/>
      <c r="AQ73" s="94"/>
    </row>
    <row r="74" spans="1:43" s="39" customFormat="1" ht="34.5" customHeight="1">
      <c r="A74" s="200" t="s">
        <v>155</v>
      </c>
      <c r="B74" s="200" t="s">
        <v>5</v>
      </c>
      <c r="C74" s="170"/>
      <c r="D74" s="177">
        <v>65</v>
      </c>
      <c r="E74" s="212">
        <f t="shared" si="8"/>
        <v>69</v>
      </c>
      <c r="F74" s="212">
        <f t="shared" si="9"/>
        <v>-5</v>
      </c>
      <c r="G74" s="213">
        <v>60</v>
      </c>
      <c r="H74" s="216">
        <f t="shared" si="10"/>
        <v>6</v>
      </c>
      <c r="I74" s="216">
        <f t="shared" si="11"/>
        <v>1</v>
      </c>
      <c r="J74" s="216">
        <f t="shared" si="12"/>
        <v>5</v>
      </c>
      <c r="K74" s="212">
        <f t="shared" si="13"/>
        <v>-4</v>
      </c>
      <c r="L74" s="217">
        <f t="shared" si="14"/>
        <v>16.666666666666668</v>
      </c>
      <c r="M74" s="276">
        <v>60</v>
      </c>
      <c r="N74" s="215">
        <f t="shared" si="15"/>
        <v>-5</v>
      </c>
      <c r="O74" s="212"/>
      <c r="P74" s="212"/>
      <c r="Q74" s="212">
        <v>115</v>
      </c>
      <c r="R74" s="250"/>
      <c r="S74" s="250"/>
      <c r="T74" s="250"/>
      <c r="U74" s="250"/>
      <c r="V74" s="250"/>
      <c r="W74" s="250">
        <v>122</v>
      </c>
      <c r="X74" s="250"/>
      <c r="Y74" s="250"/>
      <c r="Z74" s="250"/>
      <c r="AA74" s="281"/>
      <c r="AB74" s="250">
        <v>148</v>
      </c>
      <c r="AC74" s="250"/>
      <c r="AD74" s="250"/>
      <c r="AE74" s="250"/>
      <c r="AF74" s="250">
        <v>150</v>
      </c>
      <c r="AG74" s="250"/>
      <c r="AH74" s="250"/>
      <c r="AI74" s="250"/>
      <c r="AJ74" s="250">
        <v>114</v>
      </c>
      <c r="AK74" s="250"/>
      <c r="AL74" s="250"/>
      <c r="AM74" s="250"/>
      <c r="AN74" s="250">
        <v>147</v>
      </c>
      <c r="AO74" s="250"/>
      <c r="AP74" s="94"/>
      <c r="AQ74" s="94"/>
    </row>
    <row r="75" spans="1:43" s="39" customFormat="1" ht="34.5" customHeight="1">
      <c r="A75" s="273" t="s">
        <v>267</v>
      </c>
      <c r="B75" s="240" t="s">
        <v>5</v>
      </c>
      <c r="C75" s="170"/>
      <c r="D75" s="177">
        <v>65</v>
      </c>
      <c r="E75" s="212">
        <f t="shared" si="8"/>
        <v>80</v>
      </c>
      <c r="F75" s="212">
        <f t="shared" si="9"/>
        <v>-5</v>
      </c>
      <c r="G75" s="213">
        <v>60</v>
      </c>
      <c r="H75" s="216">
        <f t="shared" si="10"/>
        <v>17</v>
      </c>
      <c r="I75" s="216">
        <f t="shared" si="11"/>
        <v>1</v>
      </c>
      <c r="J75" s="216">
        <f t="shared" si="12"/>
        <v>16</v>
      </c>
      <c r="K75" s="212">
        <f t="shared" si="13"/>
        <v>-15</v>
      </c>
      <c r="L75" s="217">
        <f t="shared" si="14"/>
        <v>5.88235294117647</v>
      </c>
      <c r="M75" s="276">
        <v>60</v>
      </c>
      <c r="N75" s="215">
        <f t="shared" si="15"/>
        <v>-5</v>
      </c>
      <c r="O75" s="212"/>
      <c r="P75" s="212"/>
      <c r="Q75" s="212"/>
      <c r="R75" s="250"/>
      <c r="S75" s="250"/>
      <c r="T75" s="250"/>
      <c r="U75" s="250"/>
      <c r="V75" s="250"/>
      <c r="W75" s="250"/>
      <c r="X75" s="250">
        <v>55</v>
      </c>
      <c r="Y75" s="250">
        <v>106</v>
      </c>
      <c r="Z75" s="250">
        <v>129</v>
      </c>
      <c r="AA75" s="281">
        <v>75</v>
      </c>
      <c r="AB75" s="250">
        <v>117</v>
      </c>
      <c r="AC75" s="250">
        <v>126</v>
      </c>
      <c r="AD75" s="250">
        <v>114</v>
      </c>
      <c r="AE75" s="250">
        <v>106</v>
      </c>
      <c r="AF75" s="250">
        <v>105</v>
      </c>
      <c r="AG75" s="250">
        <v>148</v>
      </c>
      <c r="AH75" s="250">
        <v>89</v>
      </c>
      <c r="AI75" s="250">
        <v>150</v>
      </c>
      <c r="AJ75" s="250">
        <v>138</v>
      </c>
      <c r="AK75" s="250">
        <v>127</v>
      </c>
      <c r="AL75" s="250">
        <v>127</v>
      </c>
      <c r="AM75" s="250">
        <v>106</v>
      </c>
      <c r="AN75" s="250">
        <v>117</v>
      </c>
      <c r="AO75" s="250"/>
      <c r="AP75" s="94"/>
      <c r="AQ75" s="94"/>
    </row>
    <row r="76" spans="1:43" s="39" customFormat="1" ht="34.5" customHeight="1">
      <c r="A76" s="200" t="s">
        <v>97</v>
      </c>
      <c r="B76" s="200" t="s">
        <v>5</v>
      </c>
      <c r="C76" s="170"/>
      <c r="D76" s="177">
        <v>65</v>
      </c>
      <c r="E76" s="212">
        <f t="shared" si="8"/>
        <v>58</v>
      </c>
      <c r="F76" s="212">
        <f t="shared" si="9"/>
        <v>0</v>
      </c>
      <c r="G76" s="213">
        <v>65</v>
      </c>
      <c r="H76" s="216">
        <f t="shared" si="10"/>
        <v>23</v>
      </c>
      <c r="I76" s="216">
        <f t="shared" si="11"/>
        <v>15</v>
      </c>
      <c r="J76" s="216">
        <f t="shared" si="12"/>
        <v>8</v>
      </c>
      <c r="K76" s="212">
        <f t="shared" si="13"/>
        <v>7</v>
      </c>
      <c r="L76" s="217">
        <f t="shared" si="14"/>
        <v>65.21739130434783</v>
      </c>
      <c r="M76" s="276">
        <v>65</v>
      </c>
      <c r="N76" s="215">
        <f t="shared" si="15"/>
        <v>0</v>
      </c>
      <c r="O76" s="212">
        <v>150</v>
      </c>
      <c r="P76" s="212">
        <v>136</v>
      </c>
      <c r="Q76" s="212">
        <v>118</v>
      </c>
      <c r="R76" s="250">
        <v>150</v>
      </c>
      <c r="S76" s="250"/>
      <c r="T76" s="250">
        <v>129</v>
      </c>
      <c r="U76" s="250">
        <v>150</v>
      </c>
      <c r="V76" s="250">
        <v>150</v>
      </c>
      <c r="W76" s="250"/>
      <c r="X76" s="250">
        <v>150</v>
      </c>
      <c r="Y76" s="250">
        <v>150</v>
      </c>
      <c r="Z76" s="250">
        <v>150</v>
      </c>
      <c r="AA76" s="281">
        <v>150</v>
      </c>
      <c r="AB76" s="250">
        <v>150</v>
      </c>
      <c r="AC76" s="250">
        <v>139</v>
      </c>
      <c r="AD76" s="250">
        <v>150</v>
      </c>
      <c r="AE76" s="250">
        <v>150</v>
      </c>
      <c r="AF76" s="250"/>
      <c r="AG76" s="250">
        <v>150</v>
      </c>
      <c r="AH76" s="250">
        <v>149</v>
      </c>
      <c r="AI76" s="250">
        <v>133</v>
      </c>
      <c r="AJ76" s="250">
        <v>150</v>
      </c>
      <c r="AK76" s="250">
        <v>135</v>
      </c>
      <c r="AL76" s="250">
        <v>150</v>
      </c>
      <c r="AM76" s="250">
        <v>150</v>
      </c>
      <c r="AN76" s="250">
        <v>123</v>
      </c>
      <c r="AO76" s="250"/>
      <c r="AP76" s="94"/>
      <c r="AQ76" s="94"/>
    </row>
    <row r="77" spans="1:43" s="39" customFormat="1" ht="34.5" customHeight="1">
      <c r="A77" s="200" t="s">
        <v>98</v>
      </c>
      <c r="B77" s="200" t="s">
        <v>5</v>
      </c>
      <c r="C77" s="170"/>
      <c r="D77" s="177">
        <v>35</v>
      </c>
      <c r="E77" s="212">
        <f aca="true" t="shared" si="16" ref="E77:E108">D77-K77</f>
        <v>33</v>
      </c>
      <c r="F77" s="212">
        <f aca="true" t="shared" si="17" ref="F77:F108">M77-D77</f>
        <v>0</v>
      </c>
      <c r="G77" s="213">
        <v>40</v>
      </c>
      <c r="H77" s="216">
        <f aca="true" t="shared" si="18" ref="H77:H108">I77+J77</f>
        <v>22</v>
      </c>
      <c r="I77" s="216">
        <f aca="true" t="shared" si="19" ref="I77:I108">COUNTIF(O77:AN77,"150")</f>
        <v>12</v>
      </c>
      <c r="J77" s="216">
        <f aca="true" t="shared" si="20" ref="J77:J108">COUNTIF(O77:AN77,"&lt;150")</f>
        <v>10</v>
      </c>
      <c r="K77" s="212">
        <f aca="true" t="shared" si="21" ref="K77:K108">I77-J77</f>
        <v>2</v>
      </c>
      <c r="L77" s="217">
        <f aca="true" t="shared" si="22" ref="L77:L108">SUM(I77/H77%)</f>
        <v>54.54545454545455</v>
      </c>
      <c r="M77" s="276">
        <v>35</v>
      </c>
      <c r="N77" s="215">
        <f aca="true" t="shared" si="23" ref="N77:N108">M77-D77</f>
        <v>0</v>
      </c>
      <c r="O77" s="216"/>
      <c r="P77" s="216">
        <v>150</v>
      </c>
      <c r="Q77" s="212">
        <v>111</v>
      </c>
      <c r="R77" s="250">
        <v>107</v>
      </c>
      <c r="S77" s="250">
        <v>108</v>
      </c>
      <c r="T77" s="250">
        <v>150</v>
      </c>
      <c r="U77" s="250">
        <v>148</v>
      </c>
      <c r="V77" s="250"/>
      <c r="W77" s="250">
        <v>136</v>
      </c>
      <c r="X77" s="250">
        <v>150</v>
      </c>
      <c r="Y77" s="250"/>
      <c r="Z77" s="250">
        <v>150</v>
      </c>
      <c r="AA77" s="281">
        <v>150</v>
      </c>
      <c r="AB77" s="250">
        <v>150</v>
      </c>
      <c r="AC77" s="250">
        <v>123</v>
      </c>
      <c r="AD77" s="250">
        <v>150</v>
      </c>
      <c r="AE77" s="250">
        <v>150</v>
      </c>
      <c r="AF77" s="250">
        <v>117</v>
      </c>
      <c r="AG77" s="250">
        <v>145</v>
      </c>
      <c r="AH77" s="250">
        <v>150</v>
      </c>
      <c r="AI77" s="250">
        <v>150</v>
      </c>
      <c r="AJ77" s="250">
        <v>150</v>
      </c>
      <c r="AK77" s="250">
        <v>147</v>
      </c>
      <c r="AL77" s="250">
        <v>150</v>
      </c>
      <c r="AM77" s="250">
        <v>115</v>
      </c>
      <c r="AN77" s="250"/>
      <c r="AO77" s="250"/>
      <c r="AP77" s="94"/>
      <c r="AQ77" s="94"/>
    </row>
    <row r="78" spans="1:43" s="39" customFormat="1" ht="34.5" customHeight="1">
      <c r="A78" s="200" t="s">
        <v>164</v>
      </c>
      <c r="B78" s="200" t="s">
        <v>5</v>
      </c>
      <c r="C78" s="170"/>
      <c r="D78" s="177">
        <v>75</v>
      </c>
      <c r="E78" s="212">
        <f t="shared" si="16"/>
        <v>82</v>
      </c>
      <c r="F78" s="212">
        <f t="shared" si="17"/>
        <v>0</v>
      </c>
      <c r="G78" s="213">
        <v>70</v>
      </c>
      <c r="H78" s="216">
        <f t="shared" si="18"/>
        <v>7</v>
      </c>
      <c r="I78" s="216">
        <f t="shared" si="19"/>
        <v>0</v>
      </c>
      <c r="J78" s="216">
        <f t="shared" si="20"/>
        <v>7</v>
      </c>
      <c r="K78" s="212">
        <f t="shared" si="21"/>
        <v>-7</v>
      </c>
      <c r="L78" s="217">
        <f t="shared" si="22"/>
        <v>0</v>
      </c>
      <c r="M78" s="276">
        <v>75</v>
      </c>
      <c r="N78" s="215">
        <f t="shared" si="23"/>
        <v>0</v>
      </c>
      <c r="O78" s="216">
        <v>107</v>
      </c>
      <c r="P78" s="216"/>
      <c r="Q78" s="212"/>
      <c r="R78" s="250"/>
      <c r="S78" s="250">
        <v>88</v>
      </c>
      <c r="T78" s="250"/>
      <c r="U78" s="250"/>
      <c r="V78" s="250">
        <v>105</v>
      </c>
      <c r="W78" s="250">
        <v>108</v>
      </c>
      <c r="X78" s="250">
        <v>108</v>
      </c>
      <c r="Y78" s="250">
        <v>124</v>
      </c>
      <c r="Z78" s="250"/>
      <c r="AA78" s="281"/>
      <c r="AB78" s="250"/>
      <c r="AC78" s="250">
        <v>96</v>
      </c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94"/>
      <c r="AQ78" s="94"/>
    </row>
    <row r="79" spans="1:43" s="97" customFormat="1" ht="34.5" customHeight="1" thickBot="1">
      <c r="A79" s="237" t="s">
        <v>103</v>
      </c>
      <c r="B79" s="237" t="s">
        <v>5</v>
      </c>
      <c r="C79" s="218"/>
      <c r="D79" s="219">
        <v>40</v>
      </c>
      <c r="E79" s="221">
        <f t="shared" si="16"/>
        <v>42</v>
      </c>
      <c r="F79" s="221">
        <f t="shared" si="17"/>
        <v>0</v>
      </c>
      <c r="G79" s="222">
        <v>40</v>
      </c>
      <c r="H79" s="223">
        <f t="shared" si="18"/>
        <v>8</v>
      </c>
      <c r="I79" s="223">
        <f t="shared" si="19"/>
        <v>3</v>
      </c>
      <c r="J79" s="223">
        <f t="shared" si="20"/>
        <v>5</v>
      </c>
      <c r="K79" s="221">
        <f t="shared" si="21"/>
        <v>-2</v>
      </c>
      <c r="L79" s="224">
        <f t="shared" si="22"/>
        <v>37.5</v>
      </c>
      <c r="M79" s="277">
        <v>40</v>
      </c>
      <c r="N79" s="238">
        <f t="shared" si="23"/>
        <v>0</v>
      </c>
      <c r="O79" s="223">
        <v>121</v>
      </c>
      <c r="P79" s="223">
        <v>103</v>
      </c>
      <c r="Q79" s="221">
        <v>112</v>
      </c>
      <c r="R79" s="252">
        <v>150</v>
      </c>
      <c r="S79" s="252">
        <v>94</v>
      </c>
      <c r="T79" s="252">
        <v>150</v>
      </c>
      <c r="U79" s="252">
        <v>150</v>
      </c>
      <c r="V79" s="252">
        <v>86</v>
      </c>
      <c r="W79" s="252"/>
      <c r="X79" s="252"/>
      <c r="Y79" s="252"/>
      <c r="Z79" s="252"/>
      <c r="AA79" s="284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149"/>
      <c r="AQ79" s="149"/>
    </row>
    <row r="80" spans="1:43" s="39" customFormat="1" ht="34.5" customHeight="1">
      <c r="A80" s="200" t="s">
        <v>95</v>
      </c>
      <c r="B80" s="200" t="s">
        <v>3</v>
      </c>
      <c r="C80" s="170"/>
      <c r="D80" s="177">
        <v>45</v>
      </c>
      <c r="E80" s="212">
        <f t="shared" si="16"/>
        <v>45</v>
      </c>
      <c r="F80" s="212">
        <f t="shared" si="17"/>
        <v>5</v>
      </c>
      <c r="G80" s="213">
        <v>45</v>
      </c>
      <c r="H80" s="216">
        <f t="shared" si="18"/>
        <v>0</v>
      </c>
      <c r="I80" s="216">
        <f t="shared" si="19"/>
        <v>0</v>
      </c>
      <c r="J80" s="216">
        <f t="shared" si="20"/>
        <v>0</v>
      </c>
      <c r="K80" s="212">
        <f t="shared" si="21"/>
        <v>0</v>
      </c>
      <c r="L80" s="217" t="e">
        <f t="shared" si="22"/>
        <v>#DIV/0!</v>
      </c>
      <c r="M80" s="276">
        <v>50</v>
      </c>
      <c r="N80" s="215">
        <f t="shared" si="23"/>
        <v>5</v>
      </c>
      <c r="O80" s="216"/>
      <c r="P80" s="216"/>
      <c r="Q80" s="212"/>
      <c r="R80" s="250"/>
      <c r="S80" s="250"/>
      <c r="T80" s="250"/>
      <c r="U80" s="250"/>
      <c r="V80" s="250"/>
      <c r="W80" s="250"/>
      <c r="X80" s="250"/>
      <c r="Y80" s="250"/>
      <c r="Z80" s="250"/>
      <c r="AA80" s="281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94"/>
      <c r="AQ80" s="94"/>
    </row>
    <row r="81" spans="1:43" s="39" customFormat="1" ht="34.5" customHeight="1">
      <c r="A81" s="200" t="s">
        <v>154</v>
      </c>
      <c r="B81" s="200" t="s">
        <v>3</v>
      </c>
      <c r="C81" s="170"/>
      <c r="D81" s="177">
        <v>20</v>
      </c>
      <c r="E81" s="212">
        <f t="shared" si="16"/>
        <v>20</v>
      </c>
      <c r="F81" s="212">
        <f t="shared" si="17"/>
        <v>0</v>
      </c>
      <c r="G81" s="213">
        <v>20</v>
      </c>
      <c r="H81" s="216">
        <f t="shared" si="18"/>
        <v>0</v>
      </c>
      <c r="I81" s="216">
        <f t="shared" si="19"/>
        <v>0</v>
      </c>
      <c r="J81" s="216">
        <f t="shared" si="20"/>
        <v>0</v>
      </c>
      <c r="K81" s="212">
        <f t="shared" si="21"/>
        <v>0</v>
      </c>
      <c r="L81" s="217" t="e">
        <f t="shared" si="22"/>
        <v>#DIV/0!</v>
      </c>
      <c r="M81" s="276">
        <v>20</v>
      </c>
      <c r="N81" s="215">
        <f t="shared" si="23"/>
        <v>0</v>
      </c>
      <c r="O81" s="212"/>
      <c r="P81" s="212"/>
      <c r="Q81" s="212"/>
      <c r="R81" s="250"/>
      <c r="S81" s="250"/>
      <c r="T81" s="250"/>
      <c r="U81" s="250"/>
      <c r="V81" s="250"/>
      <c r="W81" s="250"/>
      <c r="X81" s="250"/>
      <c r="Y81" s="250"/>
      <c r="Z81" s="250"/>
      <c r="AA81" s="281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94"/>
      <c r="AQ81" s="94"/>
    </row>
    <row r="82" spans="1:43" s="39" customFormat="1" ht="34.5" customHeight="1">
      <c r="A82" s="200" t="s">
        <v>96</v>
      </c>
      <c r="B82" s="200" t="s">
        <v>3</v>
      </c>
      <c r="C82" s="170"/>
      <c r="D82" s="177">
        <v>45</v>
      </c>
      <c r="E82" s="212">
        <f t="shared" si="16"/>
        <v>42</v>
      </c>
      <c r="F82" s="212">
        <f t="shared" si="17"/>
        <v>0</v>
      </c>
      <c r="G82" s="213">
        <v>45</v>
      </c>
      <c r="H82" s="216">
        <f t="shared" si="18"/>
        <v>7</v>
      </c>
      <c r="I82" s="216">
        <f t="shared" si="19"/>
        <v>5</v>
      </c>
      <c r="J82" s="216">
        <f t="shared" si="20"/>
        <v>2</v>
      </c>
      <c r="K82" s="212">
        <f t="shared" si="21"/>
        <v>3</v>
      </c>
      <c r="L82" s="217">
        <f t="shared" si="22"/>
        <v>71.42857142857142</v>
      </c>
      <c r="M82" s="276">
        <v>45</v>
      </c>
      <c r="N82" s="215">
        <f t="shared" si="23"/>
        <v>0</v>
      </c>
      <c r="O82" s="216">
        <v>150</v>
      </c>
      <c r="P82" s="216"/>
      <c r="Q82" s="212"/>
      <c r="R82" s="250"/>
      <c r="S82" s="250">
        <v>150</v>
      </c>
      <c r="T82" s="250">
        <v>124</v>
      </c>
      <c r="U82" s="250">
        <v>150</v>
      </c>
      <c r="V82" s="250">
        <v>90</v>
      </c>
      <c r="W82" s="250">
        <v>150</v>
      </c>
      <c r="X82" s="250">
        <v>150</v>
      </c>
      <c r="Y82" s="250"/>
      <c r="Z82" s="250"/>
      <c r="AA82" s="281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94"/>
      <c r="AQ82" s="94"/>
    </row>
    <row r="83" spans="1:43" s="39" customFormat="1" ht="34.5" customHeight="1">
      <c r="A83" s="200" t="s">
        <v>99</v>
      </c>
      <c r="B83" s="200" t="s">
        <v>3</v>
      </c>
      <c r="C83" s="170"/>
      <c r="D83" s="177">
        <v>-75</v>
      </c>
      <c r="E83" s="212">
        <f t="shared" si="16"/>
        <v>-77</v>
      </c>
      <c r="F83" s="212">
        <f t="shared" si="17"/>
        <v>25</v>
      </c>
      <c r="G83" s="213">
        <v>-70</v>
      </c>
      <c r="H83" s="216">
        <f t="shared" si="18"/>
        <v>10</v>
      </c>
      <c r="I83" s="216">
        <f t="shared" si="19"/>
        <v>6</v>
      </c>
      <c r="J83" s="216">
        <f t="shared" si="20"/>
        <v>4</v>
      </c>
      <c r="K83" s="212">
        <f t="shared" si="21"/>
        <v>2</v>
      </c>
      <c r="L83" s="217">
        <f t="shared" si="22"/>
        <v>60</v>
      </c>
      <c r="M83" s="276">
        <v>-50</v>
      </c>
      <c r="N83" s="215">
        <f t="shared" si="23"/>
        <v>25</v>
      </c>
      <c r="O83" s="216">
        <v>150</v>
      </c>
      <c r="P83" s="216">
        <v>150</v>
      </c>
      <c r="Q83" s="212"/>
      <c r="R83" s="250">
        <v>68</v>
      </c>
      <c r="S83" s="250"/>
      <c r="T83" s="250"/>
      <c r="U83" s="250"/>
      <c r="V83" s="250"/>
      <c r="W83" s="250">
        <v>150</v>
      </c>
      <c r="X83" s="250">
        <v>150</v>
      </c>
      <c r="Y83" s="250"/>
      <c r="Z83" s="250">
        <v>87</v>
      </c>
      <c r="AA83" s="281"/>
      <c r="AB83" s="250"/>
      <c r="AC83" s="250"/>
      <c r="AD83" s="250">
        <v>48</v>
      </c>
      <c r="AE83" s="250"/>
      <c r="AF83" s="250">
        <v>150</v>
      </c>
      <c r="AG83" s="250"/>
      <c r="AH83" s="250"/>
      <c r="AI83" s="250"/>
      <c r="AJ83" s="250"/>
      <c r="AK83" s="250"/>
      <c r="AL83" s="250">
        <v>113</v>
      </c>
      <c r="AM83" s="250"/>
      <c r="AN83" s="250">
        <v>150</v>
      </c>
      <c r="AO83" s="250"/>
      <c r="AP83" s="94"/>
      <c r="AQ83" s="94"/>
    </row>
    <row r="84" spans="1:43" s="39" customFormat="1" ht="34.5" customHeight="1">
      <c r="A84" s="200" t="s">
        <v>100</v>
      </c>
      <c r="B84" s="200" t="s">
        <v>3</v>
      </c>
      <c r="C84" s="170"/>
      <c r="D84" s="177">
        <v>5</v>
      </c>
      <c r="E84" s="212">
        <f t="shared" si="16"/>
        <v>9</v>
      </c>
      <c r="F84" s="212">
        <f t="shared" si="17"/>
        <v>0</v>
      </c>
      <c r="G84" s="213">
        <v>10</v>
      </c>
      <c r="H84" s="216">
        <f t="shared" si="18"/>
        <v>18</v>
      </c>
      <c r="I84" s="216">
        <f t="shared" si="19"/>
        <v>7</v>
      </c>
      <c r="J84" s="216">
        <f t="shared" si="20"/>
        <v>11</v>
      </c>
      <c r="K84" s="212">
        <f t="shared" si="21"/>
        <v>-4</v>
      </c>
      <c r="L84" s="217">
        <f t="shared" si="22"/>
        <v>38.88888888888889</v>
      </c>
      <c r="M84" s="276">
        <v>5</v>
      </c>
      <c r="N84" s="215">
        <f t="shared" si="23"/>
        <v>0</v>
      </c>
      <c r="O84" s="216"/>
      <c r="P84" s="216"/>
      <c r="Q84" s="212"/>
      <c r="R84" s="250">
        <v>146</v>
      </c>
      <c r="S84" s="250"/>
      <c r="T84" s="250">
        <v>89</v>
      </c>
      <c r="U84" s="250">
        <v>136</v>
      </c>
      <c r="V84" s="250">
        <v>150</v>
      </c>
      <c r="W84" s="250"/>
      <c r="X84" s="250"/>
      <c r="Y84" s="250">
        <v>134</v>
      </c>
      <c r="Z84" s="250">
        <v>133</v>
      </c>
      <c r="AA84" s="281">
        <v>118</v>
      </c>
      <c r="AB84" s="250"/>
      <c r="AC84" s="250"/>
      <c r="AD84" s="250">
        <v>121</v>
      </c>
      <c r="AE84" s="250">
        <v>79</v>
      </c>
      <c r="AF84" s="250">
        <v>120</v>
      </c>
      <c r="AG84" s="250">
        <v>150</v>
      </c>
      <c r="AH84" s="250">
        <v>150</v>
      </c>
      <c r="AI84" s="250">
        <v>150</v>
      </c>
      <c r="AJ84" s="250">
        <v>110</v>
      </c>
      <c r="AK84" s="250">
        <v>150</v>
      </c>
      <c r="AL84" s="250">
        <v>133</v>
      </c>
      <c r="AM84" s="250">
        <v>150</v>
      </c>
      <c r="AN84" s="250">
        <v>150</v>
      </c>
      <c r="AO84" s="250"/>
      <c r="AP84" s="94"/>
      <c r="AQ84" s="94"/>
    </row>
    <row r="85" spans="1:43" s="39" customFormat="1" ht="34.5" customHeight="1">
      <c r="A85" s="200" t="s">
        <v>179</v>
      </c>
      <c r="B85" s="200" t="s">
        <v>3</v>
      </c>
      <c r="C85" s="170"/>
      <c r="D85" s="177">
        <v>50</v>
      </c>
      <c r="E85" s="212">
        <f t="shared" si="16"/>
        <v>55</v>
      </c>
      <c r="F85" s="212">
        <f t="shared" si="17"/>
        <v>10</v>
      </c>
      <c r="G85" s="213">
        <v>10</v>
      </c>
      <c r="H85" s="216">
        <f t="shared" si="18"/>
        <v>5</v>
      </c>
      <c r="I85" s="216">
        <f t="shared" si="19"/>
        <v>0</v>
      </c>
      <c r="J85" s="216">
        <f t="shared" si="20"/>
        <v>5</v>
      </c>
      <c r="K85" s="212">
        <f t="shared" si="21"/>
        <v>-5</v>
      </c>
      <c r="L85" s="217">
        <f t="shared" si="22"/>
        <v>0</v>
      </c>
      <c r="M85" s="276">
        <v>60</v>
      </c>
      <c r="N85" s="215">
        <f t="shared" si="23"/>
        <v>10</v>
      </c>
      <c r="O85" s="216">
        <v>107</v>
      </c>
      <c r="P85" s="216">
        <v>96</v>
      </c>
      <c r="Q85" s="212">
        <v>125</v>
      </c>
      <c r="R85" s="250"/>
      <c r="S85" s="250"/>
      <c r="T85" s="250"/>
      <c r="U85" s="250"/>
      <c r="V85" s="250"/>
      <c r="W85" s="250">
        <v>89</v>
      </c>
      <c r="X85" s="250"/>
      <c r="Y85" s="250"/>
      <c r="Z85" s="250"/>
      <c r="AA85" s="281"/>
      <c r="AB85" s="250"/>
      <c r="AC85" s="250">
        <v>122</v>
      </c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94"/>
      <c r="AQ85" s="94"/>
    </row>
    <row r="86" spans="1:43" s="39" customFormat="1" ht="34.5" customHeight="1">
      <c r="A86" s="200" t="s">
        <v>101</v>
      </c>
      <c r="B86" s="200" t="s">
        <v>3</v>
      </c>
      <c r="C86" s="170"/>
      <c r="D86" s="177">
        <v>40</v>
      </c>
      <c r="E86" s="212">
        <f t="shared" si="16"/>
        <v>55</v>
      </c>
      <c r="F86" s="212">
        <f t="shared" si="17"/>
        <v>0</v>
      </c>
      <c r="G86" s="213">
        <v>40</v>
      </c>
      <c r="H86" s="216">
        <f t="shared" si="18"/>
        <v>19</v>
      </c>
      <c r="I86" s="216">
        <f t="shared" si="19"/>
        <v>2</v>
      </c>
      <c r="J86" s="216">
        <f t="shared" si="20"/>
        <v>17</v>
      </c>
      <c r="K86" s="212">
        <f t="shared" si="21"/>
        <v>-15</v>
      </c>
      <c r="L86" s="217">
        <f t="shared" si="22"/>
        <v>10.526315789473685</v>
      </c>
      <c r="M86" s="276">
        <v>40</v>
      </c>
      <c r="N86" s="215">
        <f t="shared" si="23"/>
        <v>0</v>
      </c>
      <c r="O86" s="216">
        <v>150</v>
      </c>
      <c r="P86" s="216">
        <v>140</v>
      </c>
      <c r="Q86" s="212">
        <v>109</v>
      </c>
      <c r="R86" s="250">
        <v>142</v>
      </c>
      <c r="S86" s="250">
        <v>112</v>
      </c>
      <c r="T86" s="250">
        <v>83</v>
      </c>
      <c r="U86" s="250">
        <v>135</v>
      </c>
      <c r="V86" s="250">
        <v>146</v>
      </c>
      <c r="W86" s="250"/>
      <c r="X86" s="250"/>
      <c r="Y86" s="250">
        <v>104</v>
      </c>
      <c r="Z86" s="250">
        <v>111</v>
      </c>
      <c r="AA86" s="281">
        <v>116</v>
      </c>
      <c r="AB86" s="250"/>
      <c r="AC86" s="250">
        <v>97</v>
      </c>
      <c r="AD86" s="250"/>
      <c r="AE86" s="250">
        <v>102</v>
      </c>
      <c r="AF86" s="250"/>
      <c r="AG86" s="250">
        <v>140</v>
      </c>
      <c r="AH86" s="250">
        <v>127</v>
      </c>
      <c r="AI86" s="250">
        <v>130</v>
      </c>
      <c r="AJ86" s="250">
        <v>96</v>
      </c>
      <c r="AK86" s="250">
        <v>119</v>
      </c>
      <c r="AL86" s="250"/>
      <c r="AM86" s="250">
        <v>150</v>
      </c>
      <c r="AN86" s="250"/>
      <c r="AO86" s="250"/>
      <c r="AP86" s="94"/>
      <c r="AQ86" s="94"/>
    </row>
    <row r="87" spans="1:43" s="39" customFormat="1" ht="34.5" customHeight="1">
      <c r="A87" s="200" t="s">
        <v>102</v>
      </c>
      <c r="B87" s="200" t="s">
        <v>3</v>
      </c>
      <c r="C87" s="170"/>
      <c r="D87" s="177">
        <v>40</v>
      </c>
      <c r="E87" s="212">
        <f t="shared" si="16"/>
        <v>48</v>
      </c>
      <c r="F87" s="212">
        <f t="shared" si="17"/>
        <v>5</v>
      </c>
      <c r="G87" s="213">
        <v>45</v>
      </c>
      <c r="H87" s="216">
        <f t="shared" si="18"/>
        <v>20</v>
      </c>
      <c r="I87" s="216">
        <f t="shared" si="19"/>
        <v>6</v>
      </c>
      <c r="J87" s="216">
        <f t="shared" si="20"/>
        <v>14</v>
      </c>
      <c r="K87" s="212">
        <f t="shared" si="21"/>
        <v>-8</v>
      </c>
      <c r="L87" s="217">
        <f t="shared" si="22"/>
        <v>30</v>
      </c>
      <c r="M87" s="276">
        <v>45</v>
      </c>
      <c r="N87" s="215">
        <f t="shared" si="23"/>
        <v>5</v>
      </c>
      <c r="O87" s="216"/>
      <c r="P87" s="216">
        <v>128</v>
      </c>
      <c r="Q87" s="212">
        <v>144</v>
      </c>
      <c r="R87" s="250">
        <v>144</v>
      </c>
      <c r="S87" s="250">
        <v>112</v>
      </c>
      <c r="T87" s="250">
        <v>107</v>
      </c>
      <c r="U87" s="250">
        <v>145</v>
      </c>
      <c r="V87" s="250"/>
      <c r="W87" s="250"/>
      <c r="X87" s="250">
        <v>150</v>
      </c>
      <c r="Y87" s="250">
        <v>150</v>
      </c>
      <c r="Z87" s="250"/>
      <c r="AA87" s="281">
        <v>150</v>
      </c>
      <c r="AB87" s="250"/>
      <c r="AC87" s="250"/>
      <c r="AD87" s="250">
        <v>106</v>
      </c>
      <c r="AE87" s="250">
        <v>126</v>
      </c>
      <c r="AF87" s="250">
        <v>133</v>
      </c>
      <c r="AG87" s="250">
        <v>111</v>
      </c>
      <c r="AH87" s="250">
        <v>150</v>
      </c>
      <c r="AI87" s="250">
        <v>89</v>
      </c>
      <c r="AJ87" s="250">
        <v>150</v>
      </c>
      <c r="AK87" s="250">
        <v>136</v>
      </c>
      <c r="AL87" s="250">
        <v>150</v>
      </c>
      <c r="AM87" s="250">
        <v>116</v>
      </c>
      <c r="AN87" s="250">
        <v>144</v>
      </c>
      <c r="AO87" s="250"/>
      <c r="AP87" s="94"/>
      <c r="AQ87" s="94"/>
    </row>
    <row r="88" spans="1:43" s="39" customFormat="1" ht="34.5" customHeight="1">
      <c r="A88" s="240" t="s">
        <v>254</v>
      </c>
      <c r="B88" s="240" t="s">
        <v>3</v>
      </c>
      <c r="C88" s="170"/>
      <c r="D88" s="177">
        <v>60</v>
      </c>
      <c r="E88" s="212">
        <f t="shared" si="16"/>
        <v>56</v>
      </c>
      <c r="F88" s="212">
        <f t="shared" si="17"/>
        <v>-10</v>
      </c>
      <c r="G88" s="213">
        <v>10</v>
      </c>
      <c r="H88" s="216">
        <f t="shared" si="18"/>
        <v>20</v>
      </c>
      <c r="I88" s="216">
        <f t="shared" si="19"/>
        <v>12</v>
      </c>
      <c r="J88" s="216">
        <f t="shared" si="20"/>
        <v>8</v>
      </c>
      <c r="K88" s="212">
        <f t="shared" si="21"/>
        <v>4</v>
      </c>
      <c r="L88" s="217">
        <f t="shared" si="22"/>
        <v>60</v>
      </c>
      <c r="M88" s="276">
        <v>50</v>
      </c>
      <c r="N88" s="215">
        <f t="shared" si="23"/>
        <v>-10</v>
      </c>
      <c r="O88" s="216"/>
      <c r="P88" s="216"/>
      <c r="Q88" s="212">
        <v>150</v>
      </c>
      <c r="R88" s="250"/>
      <c r="S88" s="250">
        <v>150</v>
      </c>
      <c r="T88" s="250"/>
      <c r="U88" s="250"/>
      <c r="V88" s="250">
        <v>150</v>
      </c>
      <c r="W88" s="250">
        <v>125</v>
      </c>
      <c r="X88" s="250">
        <v>111</v>
      </c>
      <c r="Y88" s="250">
        <v>150</v>
      </c>
      <c r="Z88" s="250">
        <v>141</v>
      </c>
      <c r="AA88" s="281">
        <v>147</v>
      </c>
      <c r="AB88" s="250"/>
      <c r="AC88" s="250">
        <v>150</v>
      </c>
      <c r="AD88" s="250">
        <v>150</v>
      </c>
      <c r="AE88" s="250">
        <v>150</v>
      </c>
      <c r="AF88" s="250">
        <v>139</v>
      </c>
      <c r="AG88" s="250">
        <v>150</v>
      </c>
      <c r="AH88" s="250">
        <v>150</v>
      </c>
      <c r="AI88" s="250">
        <v>150</v>
      </c>
      <c r="AJ88" s="250">
        <v>112</v>
      </c>
      <c r="AK88" s="250">
        <v>150</v>
      </c>
      <c r="AL88" s="250">
        <v>138</v>
      </c>
      <c r="AM88" s="250">
        <v>131</v>
      </c>
      <c r="AN88" s="250">
        <v>150</v>
      </c>
      <c r="AO88" s="250"/>
      <c r="AP88" s="94"/>
      <c r="AQ88" s="94"/>
    </row>
    <row r="89" spans="1:43" s="39" customFormat="1" ht="34.5" customHeight="1">
      <c r="A89" s="240" t="s">
        <v>254</v>
      </c>
      <c r="B89" s="240" t="s">
        <v>275</v>
      </c>
      <c r="C89" s="170"/>
      <c r="D89" s="177">
        <v>60</v>
      </c>
      <c r="E89" s="212">
        <f t="shared" si="16"/>
        <v>61</v>
      </c>
      <c r="F89" s="212">
        <f t="shared" si="17"/>
        <v>-10</v>
      </c>
      <c r="G89" s="213">
        <v>10</v>
      </c>
      <c r="H89" s="216">
        <f t="shared" si="18"/>
        <v>1</v>
      </c>
      <c r="I89" s="216">
        <f t="shared" si="19"/>
        <v>0</v>
      </c>
      <c r="J89" s="216">
        <f t="shared" si="20"/>
        <v>1</v>
      </c>
      <c r="K89" s="212">
        <f t="shared" si="21"/>
        <v>-1</v>
      </c>
      <c r="L89" s="217">
        <f t="shared" si="22"/>
        <v>0</v>
      </c>
      <c r="M89" s="276">
        <v>50</v>
      </c>
      <c r="N89" s="215">
        <f t="shared" si="23"/>
        <v>-10</v>
      </c>
      <c r="O89" s="216"/>
      <c r="P89" s="216"/>
      <c r="Q89" s="212"/>
      <c r="R89" s="250"/>
      <c r="S89" s="250"/>
      <c r="T89" s="250"/>
      <c r="U89" s="250"/>
      <c r="V89" s="250"/>
      <c r="W89" s="250"/>
      <c r="X89" s="250"/>
      <c r="Y89" s="250"/>
      <c r="Z89" s="250"/>
      <c r="AA89" s="281"/>
      <c r="AB89" s="250"/>
      <c r="AC89" s="250">
        <v>108</v>
      </c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94"/>
      <c r="AQ89" s="94"/>
    </row>
    <row r="90" spans="1:43" s="39" customFormat="1" ht="34.5" customHeight="1">
      <c r="A90" s="200" t="s">
        <v>183</v>
      </c>
      <c r="B90" s="200" t="s">
        <v>3</v>
      </c>
      <c r="C90" s="170"/>
      <c r="D90" s="177">
        <v>60</v>
      </c>
      <c r="E90" s="212">
        <f t="shared" si="16"/>
        <v>60</v>
      </c>
      <c r="F90" s="212">
        <f t="shared" si="17"/>
        <v>0</v>
      </c>
      <c r="G90" s="213">
        <v>10</v>
      </c>
      <c r="H90" s="216">
        <f t="shared" si="18"/>
        <v>0</v>
      </c>
      <c r="I90" s="216">
        <f t="shared" si="19"/>
        <v>0</v>
      </c>
      <c r="J90" s="216">
        <f t="shared" si="20"/>
        <v>0</v>
      </c>
      <c r="K90" s="212">
        <f t="shared" si="21"/>
        <v>0</v>
      </c>
      <c r="L90" s="217" t="e">
        <f t="shared" si="22"/>
        <v>#DIV/0!</v>
      </c>
      <c r="M90" s="276">
        <v>60</v>
      </c>
      <c r="N90" s="215">
        <f t="shared" si="23"/>
        <v>0</v>
      </c>
      <c r="O90" s="216"/>
      <c r="P90" s="216"/>
      <c r="Q90" s="212"/>
      <c r="R90" s="250"/>
      <c r="S90" s="250"/>
      <c r="T90" s="250"/>
      <c r="U90" s="250"/>
      <c r="V90" s="250"/>
      <c r="W90" s="250"/>
      <c r="X90" s="250"/>
      <c r="Y90" s="250"/>
      <c r="Z90" s="250"/>
      <c r="AA90" s="281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94"/>
      <c r="AQ90" s="94"/>
    </row>
    <row r="91" spans="1:43" s="97" customFormat="1" ht="34.5" customHeight="1" thickBot="1">
      <c r="A91" s="237" t="s">
        <v>177</v>
      </c>
      <c r="B91" s="237" t="s">
        <v>3</v>
      </c>
      <c r="C91" s="218"/>
      <c r="D91" s="219">
        <v>40</v>
      </c>
      <c r="E91" s="221">
        <f t="shared" si="16"/>
        <v>40</v>
      </c>
      <c r="F91" s="221">
        <f t="shared" si="17"/>
        <v>20</v>
      </c>
      <c r="G91" s="222">
        <v>40</v>
      </c>
      <c r="H91" s="223">
        <f t="shared" si="18"/>
        <v>0</v>
      </c>
      <c r="I91" s="223">
        <f t="shared" si="19"/>
        <v>0</v>
      </c>
      <c r="J91" s="223">
        <f t="shared" si="20"/>
        <v>0</v>
      </c>
      <c r="K91" s="221">
        <f t="shared" si="21"/>
        <v>0</v>
      </c>
      <c r="L91" s="224" t="e">
        <f t="shared" si="22"/>
        <v>#DIV/0!</v>
      </c>
      <c r="M91" s="277">
        <v>60</v>
      </c>
      <c r="N91" s="238">
        <f t="shared" si="23"/>
        <v>20</v>
      </c>
      <c r="O91" s="223"/>
      <c r="P91" s="223"/>
      <c r="Q91" s="221"/>
      <c r="R91" s="252"/>
      <c r="S91" s="252"/>
      <c r="T91" s="252"/>
      <c r="U91" s="252"/>
      <c r="V91" s="252"/>
      <c r="W91" s="252"/>
      <c r="X91" s="252"/>
      <c r="Y91" s="252"/>
      <c r="Z91" s="252"/>
      <c r="AA91" s="284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149"/>
      <c r="AQ91" s="149"/>
    </row>
    <row r="92" spans="1:43" s="39" customFormat="1" ht="34.5" customHeight="1">
      <c r="A92" s="200" t="s">
        <v>104</v>
      </c>
      <c r="B92" s="200" t="s">
        <v>1</v>
      </c>
      <c r="C92" s="170"/>
      <c r="D92" s="177">
        <v>-35</v>
      </c>
      <c r="E92" s="212">
        <f t="shared" si="16"/>
        <v>-44</v>
      </c>
      <c r="F92" s="212">
        <f t="shared" si="17"/>
        <v>-5</v>
      </c>
      <c r="G92" s="213">
        <v>-25</v>
      </c>
      <c r="H92" s="216">
        <f t="shared" si="18"/>
        <v>23</v>
      </c>
      <c r="I92" s="216">
        <f t="shared" si="19"/>
        <v>16</v>
      </c>
      <c r="J92" s="216">
        <f t="shared" si="20"/>
        <v>7</v>
      </c>
      <c r="K92" s="212">
        <f t="shared" si="21"/>
        <v>9</v>
      </c>
      <c r="L92" s="217">
        <f t="shared" si="22"/>
        <v>69.56521739130434</v>
      </c>
      <c r="M92" s="276">
        <v>-40</v>
      </c>
      <c r="N92" s="215">
        <f t="shared" si="23"/>
        <v>-5</v>
      </c>
      <c r="O92" s="216">
        <v>150</v>
      </c>
      <c r="P92" s="212">
        <v>150</v>
      </c>
      <c r="Q92" s="212"/>
      <c r="R92" s="250"/>
      <c r="S92" s="250"/>
      <c r="T92" s="250">
        <v>119</v>
      </c>
      <c r="U92" s="250">
        <v>150</v>
      </c>
      <c r="V92" s="250">
        <v>150</v>
      </c>
      <c r="W92" s="250">
        <v>150</v>
      </c>
      <c r="X92" s="250">
        <v>150</v>
      </c>
      <c r="Y92" s="250">
        <v>143</v>
      </c>
      <c r="Z92" s="250">
        <v>150</v>
      </c>
      <c r="AA92" s="281">
        <v>122</v>
      </c>
      <c r="AB92" s="250">
        <v>150</v>
      </c>
      <c r="AC92" s="250">
        <v>150</v>
      </c>
      <c r="AD92" s="250">
        <v>150</v>
      </c>
      <c r="AE92" s="250">
        <v>91</v>
      </c>
      <c r="AF92" s="250">
        <v>139</v>
      </c>
      <c r="AG92" s="250">
        <v>130</v>
      </c>
      <c r="AH92" s="250">
        <v>150</v>
      </c>
      <c r="AI92" s="250">
        <v>150</v>
      </c>
      <c r="AJ92" s="250">
        <v>150</v>
      </c>
      <c r="AK92" s="250">
        <v>150</v>
      </c>
      <c r="AL92" s="250">
        <v>150</v>
      </c>
      <c r="AM92" s="250">
        <v>150</v>
      </c>
      <c r="AN92" s="250">
        <v>115</v>
      </c>
      <c r="AO92" s="250"/>
      <c r="AP92" s="94"/>
      <c r="AQ92" s="94"/>
    </row>
    <row r="93" spans="1:43" s="39" customFormat="1" ht="34.5" customHeight="1">
      <c r="A93" s="200" t="s">
        <v>105</v>
      </c>
      <c r="B93" s="200" t="s">
        <v>1</v>
      </c>
      <c r="C93" s="170"/>
      <c r="D93" s="177">
        <v>-20</v>
      </c>
      <c r="E93" s="212">
        <f t="shared" si="16"/>
        <v>-34</v>
      </c>
      <c r="F93" s="212">
        <f t="shared" si="17"/>
        <v>-15</v>
      </c>
      <c r="G93" s="213">
        <v>-10</v>
      </c>
      <c r="H93" s="216">
        <f t="shared" si="18"/>
        <v>26</v>
      </c>
      <c r="I93" s="216">
        <f t="shared" si="19"/>
        <v>20</v>
      </c>
      <c r="J93" s="216">
        <f t="shared" si="20"/>
        <v>6</v>
      </c>
      <c r="K93" s="212">
        <f t="shared" si="21"/>
        <v>14</v>
      </c>
      <c r="L93" s="217">
        <f t="shared" si="22"/>
        <v>76.92307692307692</v>
      </c>
      <c r="M93" s="276">
        <v>-35</v>
      </c>
      <c r="N93" s="215">
        <f t="shared" si="23"/>
        <v>-15</v>
      </c>
      <c r="O93" s="216">
        <v>138</v>
      </c>
      <c r="P93" s="212">
        <v>150</v>
      </c>
      <c r="Q93" s="212">
        <v>150</v>
      </c>
      <c r="R93" s="250">
        <v>150</v>
      </c>
      <c r="S93" s="250">
        <v>55</v>
      </c>
      <c r="T93" s="250">
        <v>150</v>
      </c>
      <c r="U93" s="250">
        <v>150</v>
      </c>
      <c r="V93" s="250">
        <v>150</v>
      </c>
      <c r="W93" s="250">
        <v>150</v>
      </c>
      <c r="X93" s="250">
        <v>138</v>
      </c>
      <c r="Y93" s="250">
        <v>150</v>
      </c>
      <c r="Z93" s="250">
        <v>150</v>
      </c>
      <c r="AA93" s="281">
        <v>150</v>
      </c>
      <c r="AB93" s="250">
        <v>150</v>
      </c>
      <c r="AC93" s="250">
        <v>127</v>
      </c>
      <c r="AD93" s="250">
        <v>150</v>
      </c>
      <c r="AE93" s="250">
        <v>150</v>
      </c>
      <c r="AF93" s="250">
        <v>131</v>
      </c>
      <c r="AG93" s="250">
        <v>150</v>
      </c>
      <c r="AH93" s="250">
        <v>150</v>
      </c>
      <c r="AI93" s="250">
        <v>150</v>
      </c>
      <c r="AJ93" s="250">
        <v>90</v>
      </c>
      <c r="AK93" s="250">
        <v>150</v>
      </c>
      <c r="AL93" s="250">
        <v>150</v>
      </c>
      <c r="AM93" s="250">
        <v>150</v>
      </c>
      <c r="AN93" s="250">
        <v>150</v>
      </c>
      <c r="AO93" s="250"/>
      <c r="AP93" s="94"/>
      <c r="AQ93" s="94"/>
    </row>
    <row r="94" spans="1:43" s="39" customFormat="1" ht="34.5" customHeight="1">
      <c r="A94" s="200" t="s">
        <v>140</v>
      </c>
      <c r="B94" s="200" t="s">
        <v>1</v>
      </c>
      <c r="C94" s="170"/>
      <c r="D94" s="177">
        <v>10</v>
      </c>
      <c r="E94" s="212">
        <f t="shared" si="16"/>
        <v>1</v>
      </c>
      <c r="F94" s="212">
        <f t="shared" si="17"/>
        <v>-5</v>
      </c>
      <c r="G94" s="213">
        <v>30</v>
      </c>
      <c r="H94" s="216">
        <f t="shared" si="18"/>
        <v>21</v>
      </c>
      <c r="I94" s="216">
        <f t="shared" si="19"/>
        <v>15</v>
      </c>
      <c r="J94" s="216">
        <f t="shared" si="20"/>
        <v>6</v>
      </c>
      <c r="K94" s="212">
        <f t="shared" si="21"/>
        <v>9</v>
      </c>
      <c r="L94" s="217">
        <f t="shared" si="22"/>
        <v>71.42857142857143</v>
      </c>
      <c r="M94" s="276">
        <v>5</v>
      </c>
      <c r="N94" s="215">
        <f t="shared" si="23"/>
        <v>-5</v>
      </c>
      <c r="O94" s="216">
        <v>150</v>
      </c>
      <c r="P94" s="212">
        <v>150</v>
      </c>
      <c r="Q94" s="212">
        <v>149</v>
      </c>
      <c r="R94" s="250">
        <v>107</v>
      </c>
      <c r="S94" s="250">
        <v>150</v>
      </c>
      <c r="T94" s="250">
        <v>111</v>
      </c>
      <c r="U94" s="250"/>
      <c r="V94" s="250"/>
      <c r="W94" s="250">
        <v>150</v>
      </c>
      <c r="X94" s="250">
        <v>150</v>
      </c>
      <c r="Y94" s="250">
        <v>150</v>
      </c>
      <c r="Z94" s="250">
        <v>150</v>
      </c>
      <c r="AA94" s="281"/>
      <c r="AB94" s="250">
        <v>150</v>
      </c>
      <c r="AC94" s="250"/>
      <c r="AD94" s="250">
        <v>104</v>
      </c>
      <c r="AE94" s="250">
        <v>150</v>
      </c>
      <c r="AF94" s="250">
        <v>105</v>
      </c>
      <c r="AG94" s="250">
        <v>150</v>
      </c>
      <c r="AH94" s="250">
        <v>150</v>
      </c>
      <c r="AI94" s="250"/>
      <c r="AJ94" s="250">
        <v>150</v>
      </c>
      <c r="AK94" s="250">
        <v>150</v>
      </c>
      <c r="AL94" s="250">
        <v>150</v>
      </c>
      <c r="AM94" s="250">
        <v>134</v>
      </c>
      <c r="AN94" s="250">
        <v>150</v>
      </c>
      <c r="AO94" s="250"/>
      <c r="AP94" s="94"/>
      <c r="AQ94" s="94"/>
    </row>
    <row r="95" spans="1:43" s="39" customFormat="1" ht="34.5" customHeight="1">
      <c r="A95" s="200" t="s">
        <v>106</v>
      </c>
      <c r="B95" s="200" t="s">
        <v>1</v>
      </c>
      <c r="C95" s="170"/>
      <c r="D95" s="177">
        <v>-20</v>
      </c>
      <c r="E95" s="212">
        <f t="shared" si="16"/>
        <v>-23</v>
      </c>
      <c r="F95" s="212">
        <f t="shared" si="17"/>
        <v>-5</v>
      </c>
      <c r="G95" s="213">
        <v>-20</v>
      </c>
      <c r="H95" s="216">
        <f t="shared" si="18"/>
        <v>25</v>
      </c>
      <c r="I95" s="216">
        <f t="shared" si="19"/>
        <v>14</v>
      </c>
      <c r="J95" s="216">
        <f t="shared" si="20"/>
        <v>11</v>
      </c>
      <c r="K95" s="212">
        <f t="shared" si="21"/>
        <v>3</v>
      </c>
      <c r="L95" s="217">
        <f t="shared" si="22"/>
        <v>56</v>
      </c>
      <c r="M95" s="276">
        <v>-25</v>
      </c>
      <c r="N95" s="215">
        <f t="shared" si="23"/>
        <v>-5</v>
      </c>
      <c r="O95" s="216">
        <v>101</v>
      </c>
      <c r="P95" s="212">
        <v>87</v>
      </c>
      <c r="Q95" s="212">
        <v>150</v>
      </c>
      <c r="R95" s="250">
        <v>150</v>
      </c>
      <c r="S95" s="250"/>
      <c r="T95" s="250">
        <v>150</v>
      </c>
      <c r="U95" s="250">
        <v>105</v>
      </c>
      <c r="V95" s="250">
        <v>150</v>
      </c>
      <c r="W95" s="250">
        <v>81</v>
      </c>
      <c r="X95" s="250">
        <v>131</v>
      </c>
      <c r="Y95" s="250">
        <v>150</v>
      </c>
      <c r="Z95" s="250">
        <v>150</v>
      </c>
      <c r="AA95" s="281">
        <v>150</v>
      </c>
      <c r="AB95" s="250">
        <v>150</v>
      </c>
      <c r="AC95" s="250">
        <v>150</v>
      </c>
      <c r="AD95" s="250">
        <v>95</v>
      </c>
      <c r="AE95" s="250">
        <v>150</v>
      </c>
      <c r="AF95" s="250">
        <v>72</v>
      </c>
      <c r="AG95" s="250">
        <v>44</v>
      </c>
      <c r="AH95" s="250">
        <v>150</v>
      </c>
      <c r="AI95" s="250">
        <v>150</v>
      </c>
      <c r="AJ95" s="250">
        <v>123</v>
      </c>
      <c r="AK95" s="250">
        <v>150</v>
      </c>
      <c r="AL95" s="250">
        <v>150</v>
      </c>
      <c r="AM95" s="250">
        <v>144</v>
      </c>
      <c r="AN95" s="250">
        <v>131</v>
      </c>
      <c r="AO95" s="250"/>
      <c r="AP95" s="94"/>
      <c r="AQ95" s="94"/>
    </row>
    <row r="96" spans="1:43" s="39" customFormat="1" ht="34.5" customHeight="1">
      <c r="A96" s="200" t="s">
        <v>107</v>
      </c>
      <c r="B96" s="200" t="s">
        <v>1</v>
      </c>
      <c r="C96" s="170"/>
      <c r="D96" s="177">
        <v>10</v>
      </c>
      <c r="E96" s="212">
        <f t="shared" si="16"/>
        <v>11</v>
      </c>
      <c r="F96" s="212">
        <f t="shared" si="17"/>
        <v>0</v>
      </c>
      <c r="G96" s="213">
        <v>10</v>
      </c>
      <c r="H96" s="216">
        <f t="shared" si="18"/>
        <v>1</v>
      </c>
      <c r="I96" s="216">
        <f t="shared" si="19"/>
        <v>0</v>
      </c>
      <c r="J96" s="216">
        <f t="shared" si="20"/>
        <v>1</v>
      </c>
      <c r="K96" s="212">
        <f t="shared" si="21"/>
        <v>-1</v>
      </c>
      <c r="L96" s="217">
        <f t="shared" si="22"/>
        <v>0</v>
      </c>
      <c r="M96" s="276">
        <v>10</v>
      </c>
      <c r="N96" s="215">
        <f t="shared" si="23"/>
        <v>0</v>
      </c>
      <c r="O96" s="216"/>
      <c r="P96" s="212"/>
      <c r="Q96" s="212"/>
      <c r="R96" s="250"/>
      <c r="S96" s="250">
        <v>128</v>
      </c>
      <c r="T96" s="250"/>
      <c r="U96" s="250"/>
      <c r="V96" s="250"/>
      <c r="W96" s="250"/>
      <c r="X96" s="250"/>
      <c r="Y96" s="250"/>
      <c r="Z96" s="250"/>
      <c r="AA96" s="281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94"/>
      <c r="AQ96" s="94"/>
    </row>
    <row r="97" spans="1:43" s="184" customFormat="1" ht="34.5" customHeight="1" thickBot="1">
      <c r="A97" s="237" t="s">
        <v>169</v>
      </c>
      <c r="B97" s="237" t="s">
        <v>1</v>
      </c>
      <c r="C97" s="218"/>
      <c r="D97" s="219">
        <v>50</v>
      </c>
      <c r="E97" s="221">
        <f t="shared" si="16"/>
        <v>50</v>
      </c>
      <c r="F97" s="221">
        <f t="shared" si="17"/>
        <v>0</v>
      </c>
      <c r="G97" s="222" t="s">
        <v>170</v>
      </c>
      <c r="H97" s="223">
        <f t="shared" si="18"/>
        <v>8</v>
      </c>
      <c r="I97" s="223">
        <f t="shared" si="19"/>
        <v>4</v>
      </c>
      <c r="J97" s="223">
        <f t="shared" si="20"/>
        <v>4</v>
      </c>
      <c r="K97" s="221">
        <f t="shared" si="21"/>
        <v>0</v>
      </c>
      <c r="L97" s="224">
        <f t="shared" si="22"/>
        <v>50</v>
      </c>
      <c r="M97" s="277">
        <v>50</v>
      </c>
      <c r="N97" s="238">
        <f t="shared" si="23"/>
        <v>0</v>
      </c>
      <c r="O97" s="223"/>
      <c r="P97" s="221"/>
      <c r="Q97" s="221">
        <v>150</v>
      </c>
      <c r="R97" s="221">
        <v>150</v>
      </c>
      <c r="S97" s="221">
        <v>119</v>
      </c>
      <c r="T97" s="221"/>
      <c r="U97" s="221">
        <v>118</v>
      </c>
      <c r="V97" s="221">
        <v>84</v>
      </c>
      <c r="W97" s="221"/>
      <c r="X97" s="221"/>
      <c r="Y97" s="221"/>
      <c r="Z97" s="221"/>
      <c r="AA97" s="285">
        <v>150</v>
      </c>
      <c r="AB97" s="252"/>
      <c r="AC97" s="252">
        <v>150</v>
      </c>
      <c r="AD97" s="252"/>
      <c r="AE97" s="252"/>
      <c r="AF97" s="252"/>
      <c r="AG97" s="252"/>
      <c r="AH97" s="252"/>
      <c r="AI97" s="252">
        <v>143</v>
      </c>
      <c r="AJ97" s="252"/>
      <c r="AK97" s="252"/>
      <c r="AL97" s="252"/>
      <c r="AM97" s="252"/>
      <c r="AN97" s="252"/>
      <c r="AO97" s="252"/>
      <c r="AP97" s="149"/>
      <c r="AQ97" s="149"/>
    </row>
    <row r="98" spans="1:43" s="39" customFormat="1" ht="34.5" customHeight="1">
      <c r="A98" s="200" t="s">
        <v>121</v>
      </c>
      <c r="B98" s="200" t="s">
        <v>109</v>
      </c>
      <c r="C98" s="170"/>
      <c r="D98" s="177">
        <v>60</v>
      </c>
      <c r="E98" s="212">
        <f t="shared" si="16"/>
        <v>61</v>
      </c>
      <c r="F98" s="212">
        <f t="shared" si="17"/>
        <v>0</v>
      </c>
      <c r="G98" s="213">
        <v>65</v>
      </c>
      <c r="H98" s="216">
        <f t="shared" si="18"/>
        <v>1</v>
      </c>
      <c r="I98" s="216">
        <f t="shared" si="19"/>
        <v>0</v>
      </c>
      <c r="J98" s="216">
        <f t="shared" si="20"/>
        <v>1</v>
      </c>
      <c r="K98" s="212">
        <f t="shared" si="21"/>
        <v>-1</v>
      </c>
      <c r="L98" s="217">
        <f t="shared" si="22"/>
        <v>0</v>
      </c>
      <c r="M98" s="276">
        <v>60</v>
      </c>
      <c r="N98" s="215">
        <f t="shared" si="23"/>
        <v>0</v>
      </c>
      <c r="O98" s="216"/>
      <c r="P98" s="216"/>
      <c r="Q98" s="212"/>
      <c r="R98" s="250"/>
      <c r="S98" s="250"/>
      <c r="T98" s="250"/>
      <c r="U98" s="250"/>
      <c r="V98" s="250"/>
      <c r="W98" s="250"/>
      <c r="X98" s="250"/>
      <c r="Y98" s="250">
        <v>142</v>
      </c>
      <c r="Z98" s="250"/>
      <c r="AA98" s="281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94"/>
      <c r="AQ98" s="94"/>
    </row>
    <row r="99" spans="1:43" s="39" customFormat="1" ht="34.5" customHeight="1">
      <c r="A99" s="200" t="s">
        <v>108</v>
      </c>
      <c r="B99" s="200" t="s">
        <v>109</v>
      </c>
      <c r="C99" s="94"/>
      <c r="D99" s="177">
        <v>-35</v>
      </c>
      <c r="E99" s="212">
        <f t="shared" si="16"/>
        <v>-25</v>
      </c>
      <c r="F99" s="212">
        <f t="shared" si="17"/>
        <v>-5</v>
      </c>
      <c r="G99" s="213">
        <v>-30</v>
      </c>
      <c r="H99" s="216">
        <f t="shared" si="18"/>
        <v>26</v>
      </c>
      <c r="I99" s="216">
        <f t="shared" si="19"/>
        <v>8</v>
      </c>
      <c r="J99" s="216">
        <f t="shared" si="20"/>
        <v>18</v>
      </c>
      <c r="K99" s="212">
        <f t="shared" si="21"/>
        <v>-10</v>
      </c>
      <c r="L99" s="217">
        <f t="shared" si="22"/>
        <v>30.769230769230766</v>
      </c>
      <c r="M99" s="276">
        <v>-40</v>
      </c>
      <c r="N99" s="215">
        <f t="shared" si="23"/>
        <v>-5</v>
      </c>
      <c r="O99" s="216">
        <v>150</v>
      </c>
      <c r="P99" s="212">
        <v>150</v>
      </c>
      <c r="Q99" s="216">
        <v>71</v>
      </c>
      <c r="R99" s="248">
        <v>141</v>
      </c>
      <c r="S99" s="248">
        <v>87</v>
      </c>
      <c r="T99" s="248">
        <v>84</v>
      </c>
      <c r="U99" s="248">
        <v>150</v>
      </c>
      <c r="V99" s="248">
        <v>145</v>
      </c>
      <c r="W99" s="248">
        <v>34</v>
      </c>
      <c r="X99" s="248">
        <v>44</v>
      </c>
      <c r="Y99" s="248">
        <v>150</v>
      </c>
      <c r="Z99" s="248">
        <v>105</v>
      </c>
      <c r="AA99" s="280">
        <v>150</v>
      </c>
      <c r="AB99" s="250">
        <v>141</v>
      </c>
      <c r="AC99" s="250">
        <v>150</v>
      </c>
      <c r="AD99" s="250">
        <v>102</v>
      </c>
      <c r="AE99" s="250">
        <v>113</v>
      </c>
      <c r="AF99" s="250">
        <v>98</v>
      </c>
      <c r="AG99" s="250">
        <v>112</v>
      </c>
      <c r="AH99" s="250">
        <v>36</v>
      </c>
      <c r="AI99" s="250">
        <v>59</v>
      </c>
      <c r="AJ99" s="250">
        <v>125</v>
      </c>
      <c r="AK99" s="250">
        <v>25</v>
      </c>
      <c r="AL99" s="250">
        <v>150</v>
      </c>
      <c r="AM99" s="250">
        <v>115</v>
      </c>
      <c r="AN99" s="250">
        <v>150</v>
      </c>
      <c r="AO99" s="250"/>
      <c r="AP99" s="94"/>
      <c r="AQ99" s="94"/>
    </row>
    <row r="100" spans="1:43" s="39" customFormat="1" ht="34.5" customHeight="1">
      <c r="A100" s="200" t="s">
        <v>110</v>
      </c>
      <c r="B100" s="200" t="s">
        <v>109</v>
      </c>
      <c r="C100" s="170"/>
      <c r="D100" s="177">
        <v>5</v>
      </c>
      <c r="E100" s="212">
        <f t="shared" si="16"/>
        <v>3</v>
      </c>
      <c r="F100" s="212">
        <f t="shared" si="17"/>
        <v>10</v>
      </c>
      <c r="G100" s="213">
        <v>-5</v>
      </c>
      <c r="H100" s="216">
        <f t="shared" si="18"/>
        <v>24</v>
      </c>
      <c r="I100" s="216">
        <f t="shared" si="19"/>
        <v>13</v>
      </c>
      <c r="J100" s="216">
        <f t="shared" si="20"/>
        <v>11</v>
      </c>
      <c r="K100" s="212">
        <f t="shared" si="21"/>
        <v>2</v>
      </c>
      <c r="L100" s="217">
        <f t="shared" si="22"/>
        <v>54.16666666666667</v>
      </c>
      <c r="M100" s="276">
        <v>15</v>
      </c>
      <c r="N100" s="215">
        <f t="shared" si="23"/>
        <v>10</v>
      </c>
      <c r="O100" s="216">
        <v>112</v>
      </c>
      <c r="P100" s="212">
        <v>126</v>
      </c>
      <c r="Q100" s="212">
        <v>140</v>
      </c>
      <c r="R100" s="250"/>
      <c r="S100" s="250">
        <v>150</v>
      </c>
      <c r="T100" s="250">
        <v>150</v>
      </c>
      <c r="U100" s="250">
        <v>150</v>
      </c>
      <c r="V100" s="250"/>
      <c r="W100" s="250">
        <v>150</v>
      </c>
      <c r="X100" s="250">
        <v>150</v>
      </c>
      <c r="Y100" s="250">
        <v>150</v>
      </c>
      <c r="Z100" s="250">
        <v>129</v>
      </c>
      <c r="AA100" s="281">
        <v>150</v>
      </c>
      <c r="AB100" s="250">
        <v>102</v>
      </c>
      <c r="AC100" s="250">
        <v>147</v>
      </c>
      <c r="AD100" s="250">
        <v>150</v>
      </c>
      <c r="AE100" s="250">
        <v>150</v>
      </c>
      <c r="AF100" s="250">
        <v>117</v>
      </c>
      <c r="AG100" s="250">
        <v>150</v>
      </c>
      <c r="AH100" s="250">
        <v>150</v>
      </c>
      <c r="AI100" s="250">
        <v>150</v>
      </c>
      <c r="AJ100" s="250">
        <v>79</v>
      </c>
      <c r="AK100" s="250">
        <v>121</v>
      </c>
      <c r="AL100" s="250">
        <v>117</v>
      </c>
      <c r="AM100" s="250">
        <v>150</v>
      </c>
      <c r="AN100" s="250">
        <v>137</v>
      </c>
      <c r="AO100" s="250"/>
      <c r="AP100" s="94"/>
      <c r="AQ100" s="94"/>
    </row>
    <row r="101" spans="1:43" s="39" customFormat="1" ht="34.5" customHeight="1">
      <c r="A101" s="200" t="s">
        <v>123</v>
      </c>
      <c r="B101" s="200" t="s">
        <v>109</v>
      </c>
      <c r="C101" s="170"/>
      <c r="D101" s="177">
        <v>25</v>
      </c>
      <c r="E101" s="212">
        <f t="shared" si="16"/>
        <v>23</v>
      </c>
      <c r="F101" s="212">
        <f t="shared" si="17"/>
        <v>-15</v>
      </c>
      <c r="G101" s="213">
        <v>25</v>
      </c>
      <c r="H101" s="216">
        <f t="shared" si="18"/>
        <v>2</v>
      </c>
      <c r="I101" s="216">
        <f t="shared" si="19"/>
        <v>2</v>
      </c>
      <c r="J101" s="216">
        <f t="shared" si="20"/>
        <v>0</v>
      </c>
      <c r="K101" s="212">
        <f t="shared" si="21"/>
        <v>2</v>
      </c>
      <c r="L101" s="217">
        <f t="shared" si="22"/>
        <v>100</v>
      </c>
      <c r="M101" s="276">
        <v>10</v>
      </c>
      <c r="N101" s="215">
        <f t="shared" si="23"/>
        <v>-15</v>
      </c>
      <c r="O101" s="216"/>
      <c r="P101" s="212"/>
      <c r="Q101" s="212"/>
      <c r="R101" s="250">
        <v>150</v>
      </c>
      <c r="S101" s="250"/>
      <c r="T101" s="250"/>
      <c r="U101" s="250"/>
      <c r="V101" s="250">
        <v>150</v>
      </c>
      <c r="W101" s="250"/>
      <c r="X101" s="250"/>
      <c r="Y101" s="250"/>
      <c r="Z101" s="250"/>
      <c r="AA101" s="281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94"/>
      <c r="AQ101" s="94"/>
    </row>
    <row r="102" spans="1:43" s="39" customFormat="1" ht="34.5" customHeight="1">
      <c r="A102" s="200" t="s">
        <v>114</v>
      </c>
      <c r="B102" s="200" t="s">
        <v>109</v>
      </c>
      <c r="C102" s="170"/>
      <c r="D102" s="177">
        <v>30</v>
      </c>
      <c r="E102" s="212">
        <f t="shared" si="16"/>
        <v>19</v>
      </c>
      <c r="F102" s="212">
        <f t="shared" si="17"/>
        <v>-15</v>
      </c>
      <c r="G102" s="213">
        <v>35</v>
      </c>
      <c r="H102" s="216">
        <f t="shared" si="18"/>
        <v>25</v>
      </c>
      <c r="I102" s="216">
        <f t="shared" si="19"/>
        <v>18</v>
      </c>
      <c r="J102" s="216">
        <f t="shared" si="20"/>
        <v>7</v>
      </c>
      <c r="K102" s="212">
        <f t="shared" si="21"/>
        <v>11</v>
      </c>
      <c r="L102" s="217">
        <f t="shared" si="22"/>
        <v>72</v>
      </c>
      <c r="M102" s="276">
        <v>15</v>
      </c>
      <c r="N102" s="215">
        <f t="shared" si="23"/>
        <v>-15</v>
      </c>
      <c r="O102" s="216">
        <v>150</v>
      </c>
      <c r="P102" s="212">
        <v>150</v>
      </c>
      <c r="Q102" s="212">
        <v>150</v>
      </c>
      <c r="R102" s="250">
        <v>129</v>
      </c>
      <c r="S102" s="250">
        <v>150</v>
      </c>
      <c r="T102" s="250">
        <v>150</v>
      </c>
      <c r="U102" s="250">
        <v>150</v>
      </c>
      <c r="V102" s="250">
        <v>150</v>
      </c>
      <c r="W102" s="250">
        <v>150</v>
      </c>
      <c r="X102" s="250">
        <v>126</v>
      </c>
      <c r="Y102" s="250"/>
      <c r="Z102" s="250">
        <v>150</v>
      </c>
      <c r="AA102" s="281">
        <v>138</v>
      </c>
      <c r="AB102" s="250">
        <v>150</v>
      </c>
      <c r="AC102" s="250">
        <v>150</v>
      </c>
      <c r="AD102" s="250">
        <v>150</v>
      </c>
      <c r="AE102" s="250">
        <v>150</v>
      </c>
      <c r="AF102" s="250">
        <v>150</v>
      </c>
      <c r="AG102" s="250">
        <v>150</v>
      </c>
      <c r="AH102" s="250">
        <v>150</v>
      </c>
      <c r="AI102" s="250">
        <v>150</v>
      </c>
      <c r="AJ102" s="250">
        <v>119</v>
      </c>
      <c r="AK102" s="250">
        <v>150</v>
      </c>
      <c r="AL102" s="250">
        <v>145</v>
      </c>
      <c r="AM102" s="250">
        <v>112</v>
      </c>
      <c r="AN102" s="250">
        <v>114</v>
      </c>
      <c r="AO102" s="250"/>
      <c r="AP102" s="94"/>
      <c r="AQ102" s="94"/>
    </row>
    <row r="103" spans="1:43" s="97" customFormat="1" ht="34.5" customHeight="1" thickBot="1">
      <c r="A103" s="237" t="s">
        <v>112</v>
      </c>
      <c r="B103" s="237" t="s">
        <v>109</v>
      </c>
      <c r="C103" s="218"/>
      <c r="D103" s="219">
        <v>-10</v>
      </c>
      <c r="E103" s="221">
        <f t="shared" si="16"/>
        <v>4</v>
      </c>
      <c r="F103" s="221">
        <f t="shared" si="17"/>
        <v>0</v>
      </c>
      <c r="G103" s="222">
        <v>-5</v>
      </c>
      <c r="H103" s="223">
        <f t="shared" si="18"/>
        <v>26</v>
      </c>
      <c r="I103" s="223">
        <f t="shared" si="19"/>
        <v>6</v>
      </c>
      <c r="J103" s="223">
        <f t="shared" si="20"/>
        <v>20</v>
      </c>
      <c r="K103" s="221">
        <f t="shared" si="21"/>
        <v>-14</v>
      </c>
      <c r="L103" s="224">
        <f t="shared" si="22"/>
        <v>23.076923076923077</v>
      </c>
      <c r="M103" s="277">
        <v>-10</v>
      </c>
      <c r="N103" s="238">
        <f t="shared" si="23"/>
        <v>0</v>
      </c>
      <c r="O103" s="223">
        <v>146</v>
      </c>
      <c r="P103" s="221">
        <v>150</v>
      </c>
      <c r="Q103" s="221">
        <v>137</v>
      </c>
      <c r="R103" s="252">
        <v>118</v>
      </c>
      <c r="S103" s="252">
        <v>65</v>
      </c>
      <c r="T103" s="252">
        <v>123</v>
      </c>
      <c r="U103" s="252">
        <v>118</v>
      </c>
      <c r="V103" s="252">
        <v>150</v>
      </c>
      <c r="W103" s="252">
        <v>101</v>
      </c>
      <c r="X103" s="252">
        <v>114</v>
      </c>
      <c r="Y103" s="252">
        <v>115</v>
      </c>
      <c r="Z103" s="252">
        <v>89</v>
      </c>
      <c r="AA103" s="284">
        <v>150</v>
      </c>
      <c r="AB103" s="252">
        <v>109</v>
      </c>
      <c r="AC103" s="252">
        <v>115</v>
      </c>
      <c r="AD103" s="252">
        <v>125</v>
      </c>
      <c r="AE103" s="252">
        <v>86</v>
      </c>
      <c r="AF103" s="252">
        <v>150</v>
      </c>
      <c r="AG103" s="252">
        <v>150</v>
      </c>
      <c r="AH103" s="252">
        <v>111</v>
      </c>
      <c r="AI103" s="252">
        <v>149</v>
      </c>
      <c r="AJ103" s="252">
        <v>107</v>
      </c>
      <c r="AK103" s="252">
        <v>150</v>
      </c>
      <c r="AL103" s="252">
        <v>121</v>
      </c>
      <c r="AM103" s="252">
        <v>121</v>
      </c>
      <c r="AN103" s="252">
        <v>71</v>
      </c>
      <c r="AO103" s="252"/>
      <c r="AP103" s="149"/>
      <c r="AQ103" s="149"/>
    </row>
    <row r="104" spans="1:43" s="39" customFormat="1" ht="34.5" customHeight="1">
      <c r="A104" s="200" t="s">
        <v>153</v>
      </c>
      <c r="B104" s="200" t="s">
        <v>113</v>
      </c>
      <c r="C104" s="170"/>
      <c r="D104" s="177">
        <v>-30</v>
      </c>
      <c r="E104" s="212">
        <f t="shared" si="16"/>
        <v>-40</v>
      </c>
      <c r="F104" s="212">
        <f t="shared" si="17"/>
        <v>-5</v>
      </c>
      <c r="G104" s="213">
        <v>-26</v>
      </c>
      <c r="H104" s="216">
        <f t="shared" si="18"/>
        <v>24</v>
      </c>
      <c r="I104" s="216">
        <f t="shared" si="19"/>
        <v>17</v>
      </c>
      <c r="J104" s="216">
        <f t="shared" si="20"/>
        <v>7</v>
      </c>
      <c r="K104" s="212">
        <f t="shared" si="21"/>
        <v>10</v>
      </c>
      <c r="L104" s="217">
        <f t="shared" si="22"/>
        <v>70.83333333333334</v>
      </c>
      <c r="M104" s="276">
        <v>-35</v>
      </c>
      <c r="N104" s="215">
        <f t="shared" si="23"/>
        <v>-5</v>
      </c>
      <c r="O104" s="216"/>
      <c r="P104" s="216">
        <v>128</v>
      </c>
      <c r="Q104" s="212">
        <v>150</v>
      </c>
      <c r="R104" s="250"/>
      <c r="S104" s="250">
        <v>150</v>
      </c>
      <c r="T104" s="250">
        <v>150</v>
      </c>
      <c r="U104" s="250">
        <v>150</v>
      </c>
      <c r="V104" s="250">
        <v>150</v>
      </c>
      <c r="W104" s="250">
        <v>75</v>
      </c>
      <c r="X104" s="250">
        <v>150</v>
      </c>
      <c r="Y104" s="250">
        <v>150</v>
      </c>
      <c r="Z104" s="250">
        <v>53</v>
      </c>
      <c r="AA104" s="281">
        <v>129</v>
      </c>
      <c r="AB104" s="250">
        <v>150</v>
      </c>
      <c r="AC104" s="250">
        <v>150</v>
      </c>
      <c r="AD104" s="250">
        <v>150</v>
      </c>
      <c r="AE104" s="250">
        <v>150</v>
      </c>
      <c r="AF104" s="250">
        <v>150</v>
      </c>
      <c r="AG104" s="250">
        <v>150</v>
      </c>
      <c r="AH104" s="250">
        <v>96</v>
      </c>
      <c r="AI104" s="250">
        <v>150</v>
      </c>
      <c r="AJ104" s="250">
        <v>98</v>
      </c>
      <c r="AK104" s="250">
        <v>150</v>
      </c>
      <c r="AL104" s="250">
        <v>150</v>
      </c>
      <c r="AM104" s="250">
        <v>96</v>
      </c>
      <c r="AN104" s="250">
        <v>150</v>
      </c>
      <c r="AO104" s="250"/>
      <c r="AP104" s="94"/>
      <c r="AQ104" s="94"/>
    </row>
    <row r="105" spans="1:43" s="39" customFormat="1" ht="34.5" customHeight="1">
      <c r="A105" s="200" t="s">
        <v>111</v>
      </c>
      <c r="B105" s="200" t="s">
        <v>250</v>
      </c>
      <c r="C105" s="170"/>
      <c r="D105" s="177">
        <v>-45</v>
      </c>
      <c r="E105" s="212">
        <f t="shared" si="16"/>
        <v>-43</v>
      </c>
      <c r="F105" s="212">
        <f t="shared" si="17"/>
        <v>0</v>
      </c>
      <c r="G105" s="213">
        <v>-55</v>
      </c>
      <c r="H105" s="216">
        <f t="shared" si="18"/>
        <v>26</v>
      </c>
      <c r="I105" s="216">
        <f t="shared" si="19"/>
        <v>12</v>
      </c>
      <c r="J105" s="216">
        <f t="shared" si="20"/>
        <v>14</v>
      </c>
      <c r="K105" s="212">
        <f t="shared" si="21"/>
        <v>-2</v>
      </c>
      <c r="L105" s="217">
        <f t="shared" si="22"/>
        <v>46.15384615384615</v>
      </c>
      <c r="M105" s="276">
        <v>-45</v>
      </c>
      <c r="N105" s="215">
        <f t="shared" si="23"/>
        <v>0</v>
      </c>
      <c r="O105" s="216">
        <v>150</v>
      </c>
      <c r="P105" s="216">
        <v>150</v>
      </c>
      <c r="Q105" s="212">
        <v>150</v>
      </c>
      <c r="R105" s="250">
        <v>96</v>
      </c>
      <c r="S105" s="250">
        <v>115</v>
      </c>
      <c r="T105" s="250">
        <v>150</v>
      </c>
      <c r="U105" s="250">
        <v>140</v>
      </c>
      <c r="V105" s="250">
        <v>145</v>
      </c>
      <c r="W105" s="250">
        <v>150</v>
      </c>
      <c r="X105" s="250">
        <v>75</v>
      </c>
      <c r="Y105" s="250">
        <v>139</v>
      </c>
      <c r="Z105" s="250">
        <v>150</v>
      </c>
      <c r="AA105" s="281">
        <v>150</v>
      </c>
      <c r="AB105" s="250">
        <v>94</v>
      </c>
      <c r="AC105" s="250">
        <v>150</v>
      </c>
      <c r="AD105" s="250">
        <v>54</v>
      </c>
      <c r="AE105" s="250">
        <v>100</v>
      </c>
      <c r="AF105" s="250">
        <v>150</v>
      </c>
      <c r="AG105" s="250">
        <v>78</v>
      </c>
      <c r="AH105" s="250">
        <v>133</v>
      </c>
      <c r="AI105" s="250">
        <v>150</v>
      </c>
      <c r="AJ105" s="250">
        <v>150</v>
      </c>
      <c r="AK105" s="250">
        <v>97</v>
      </c>
      <c r="AL105" s="250">
        <v>150</v>
      </c>
      <c r="AM105" s="250">
        <v>82</v>
      </c>
      <c r="AN105" s="250">
        <v>105</v>
      </c>
      <c r="AO105" s="250"/>
      <c r="AP105" s="94"/>
      <c r="AQ105" s="94"/>
    </row>
    <row r="106" spans="1:43" s="39" customFormat="1" ht="34.5" customHeight="1">
      <c r="A106" s="200" t="s">
        <v>115</v>
      </c>
      <c r="B106" s="200" t="s">
        <v>113</v>
      </c>
      <c r="C106" s="170"/>
      <c r="D106" s="177">
        <v>20</v>
      </c>
      <c r="E106" s="212">
        <f t="shared" si="16"/>
        <v>17</v>
      </c>
      <c r="F106" s="212">
        <f t="shared" si="17"/>
        <v>10</v>
      </c>
      <c r="G106" s="213">
        <v>15</v>
      </c>
      <c r="H106" s="216">
        <f t="shared" si="18"/>
        <v>25</v>
      </c>
      <c r="I106" s="216">
        <f t="shared" si="19"/>
        <v>14</v>
      </c>
      <c r="J106" s="216">
        <f t="shared" si="20"/>
        <v>11</v>
      </c>
      <c r="K106" s="212">
        <f t="shared" si="21"/>
        <v>3</v>
      </c>
      <c r="L106" s="217">
        <f t="shared" si="22"/>
        <v>56</v>
      </c>
      <c r="M106" s="276">
        <v>30</v>
      </c>
      <c r="N106" s="215">
        <f t="shared" si="23"/>
        <v>10</v>
      </c>
      <c r="O106" s="216">
        <v>150</v>
      </c>
      <c r="P106" s="216">
        <v>150</v>
      </c>
      <c r="Q106" s="212">
        <v>150</v>
      </c>
      <c r="R106" s="250">
        <v>150</v>
      </c>
      <c r="S106" s="250">
        <v>150</v>
      </c>
      <c r="T106" s="250">
        <v>150</v>
      </c>
      <c r="U106" s="250">
        <v>150</v>
      </c>
      <c r="V106" s="250">
        <v>150</v>
      </c>
      <c r="W106" s="250">
        <v>150</v>
      </c>
      <c r="X106" s="250">
        <v>150</v>
      </c>
      <c r="Y106" s="250">
        <v>150</v>
      </c>
      <c r="Z106" s="250">
        <v>111</v>
      </c>
      <c r="AA106" s="281">
        <v>125</v>
      </c>
      <c r="AB106" s="250"/>
      <c r="AC106" s="250">
        <v>141</v>
      </c>
      <c r="AD106" s="250">
        <v>132</v>
      </c>
      <c r="AE106" s="250">
        <v>150</v>
      </c>
      <c r="AF106" s="250">
        <v>124</v>
      </c>
      <c r="AG106" s="250">
        <v>125</v>
      </c>
      <c r="AH106" s="250">
        <v>90</v>
      </c>
      <c r="AI106" s="250">
        <v>134</v>
      </c>
      <c r="AJ106" s="250">
        <v>140</v>
      </c>
      <c r="AK106" s="250">
        <v>73</v>
      </c>
      <c r="AL106" s="250">
        <v>90</v>
      </c>
      <c r="AM106" s="250">
        <v>150</v>
      </c>
      <c r="AN106" s="250">
        <v>150</v>
      </c>
      <c r="AO106" s="250"/>
      <c r="AP106" s="94"/>
      <c r="AQ106" s="94"/>
    </row>
    <row r="107" spans="1:43" s="39" customFormat="1" ht="34.5" customHeight="1">
      <c r="A107" s="200" t="s">
        <v>146</v>
      </c>
      <c r="B107" s="200" t="s">
        <v>113</v>
      </c>
      <c r="C107" s="170"/>
      <c r="D107" s="177">
        <v>40</v>
      </c>
      <c r="E107" s="212">
        <f t="shared" si="16"/>
        <v>38</v>
      </c>
      <c r="F107" s="212">
        <f t="shared" si="17"/>
        <v>0</v>
      </c>
      <c r="G107" s="213">
        <v>40</v>
      </c>
      <c r="H107" s="216">
        <f t="shared" si="18"/>
        <v>4</v>
      </c>
      <c r="I107" s="216">
        <f t="shared" si="19"/>
        <v>3</v>
      </c>
      <c r="J107" s="216">
        <f t="shared" si="20"/>
        <v>1</v>
      </c>
      <c r="K107" s="212">
        <f t="shared" si="21"/>
        <v>2</v>
      </c>
      <c r="L107" s="217">
        <f t="shared" si="22"/>
        <v>75</v>
      </c>
      <c r="M107" s="276">
        <v>40</v>
      </c>
      <c r="N107" s="215">
        <f t="shared" si="23"/>
        <v>0</v>
      </c>
      <c r="O107" s="216">
        <v>150</v>
      </c>
      <c r="P107" s="216"/>
      <c r="Q107" s="212"/>
      <c r="R107" s="250">
        <v>147</v>
      </c>
      <c r="S107" s="250"/>
      <c r="T107" s="250">
        <v>150</v>
      </c>
      <c r="U107" s="250"/>
      <c r="V107" s="250"/>
      <c r="W107" s="250"/>
      <c r="X107" s="250"/>
      <c r="Y107" s="250"/>
      <c r="Z107" s="250"/>
      <c r="AA107" s="281"/>
      <c r="AB107" s="250">
        <v>150</v>
      </c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94"/>
      <c r="AQ107" s="94"/>
    </row>
    <row r="108" spans="1:43" s="97" customFormat="1" ht="34.5" customHeight="1" thickBot="1">
      <c r="A108" s="239" t="s">
        <v>160</v>
      </c>
      <c r="B108" s="239" t="s">
        <v>250</v>
      </c>
      <c r="C108" s="218"/>
      <c r="D108" s="219">
        <v>-45</v>
      </c>
      <c r="E108" s="221">
        <f t="shared" si="16"/>
        <v>-54</v>
      </c>
      <c r="F108" s="221">
        <f t="shared" si="17"/>
        <v>75</v>
      </c>
      <c r="G108" s="222">
        <v>-55</v>
      </c>
      <c r="H108" s="223">
        <f t="shared" si="18"/>
        <v>25</v>
      </c>
      <c r="I108" s="223">
        <f t="shared" si="19"/>
        <v>17</v>
      </c>
      <c r="J108" s="223">
        <f t="shared" si="20"/>
        <v>8</v>
      </c>
      <c r="K108" s="221">
        <f t="shared" si="21"/>
        <v>9</v>
      </c>
      <c r="L108" s="224">
        <f t="shared" si="22"/>
        <v>68</v>
      </c>
      <c r="M108" s="277">
        <v>30</v>
      </c>
      <c r="N108" s="238">
        <f t="shared" si="23"/>
        <v>75</v>
      </c>
      <c r="O108" s="223">
        <v>90</v>
      </c>
      <c r="P108" s="223">
        <v>150</v>
      </c>
      <c r="Q108" s="221">
        <v>150</v>
      </c>
      <c r="R108" s="252">
        <v>150</v>
      </c>
      <c r="S108" s="252">
        <v>141</v>
      </c>
      <c r="T108" s="252"/>
      <c r="U108" s="252">
        <v>140</v>
      </c>
      <c r="V108" s="252">
        <v>150</v>
      </c>
      <c r="W108" s="252">
        <v>150</v>
      </c>
      <c r="X108" s="252">
        <v>143</v>
      </c>
      <c r="Y108" s="252">
        <v>145</v>
      </c>
      <c r="Z108" s="252">
        <v>150</v>
      </c>
      <c r="AA108" s="284">
        <v>96</v>
      </c>
      <c r="AB108" s="252">
        <v>150</v>
      </c>
      <c r="AC108" s="252">
        <v>150</v>
      </c>
      <c r="AD108" s="252">
        <v>150</v>
      </c>
      <c r="AE108" s="252">
        <v>150</v>
      </c>
      <c r="AF108" s="252">
        <v>150</v>
      </c>
      <c r="AG108" s="252">
        <v>150</v>
      </c>
      <c r="AH108" s="252">
        <v>150</v>
      </c>
      <c r="AI108" s="252">
        <v>150</v>
      </c>
      <c r="AJ108" s="252">
        <v>150</v>
      </c>
      <c r="AK108" s="252">
        <v>150</v>
      </c>
      <c r="AL108" s="252">
        <v>150</v>
      </c>
      <c r="AM108" s="252">
        <v>125</v>
      </c>
      <c r="AN108" s="252">
        <v>113</v>
      </c>
      <c r="AO108" s="252"/>
      <c r="AP108" s="149"/>
      <c r="AQ108" s="149"/>
    </row>
    <row r="109" spans="1:43" s="39" customFormat="1" ht="34.5" customHeight="1">
      <c r="A109" s="200" t="s">
        <v>121</v>
      </c>
      <c r="B109" s="200" t="s">
        <v>117</v>
      </c>
      <c r="C109" s="170"/>
      <c r="D109" s="177">
        <v>60</v>
      </c>
      <c r="E109" s="212">
        <f aca="true" t="shared" si="24" ref="E109:E131">D109-K109</f>
        <v>61</v>
      </c>
      <c r="F109" s="212">
        <f aca="true" t="shared" si="25" ref="F109:F131">M109-D109</f>
        <v>0</v>
      </c>
      <c r="G109" s="213">
        <v>45</v>
      </c>
      <c r="H109" s="216">
        <f aca="true" t="shared" si="26" ref="H109:H131">I109+J109</f>
        <v>1</v>
      </c>
      <c r="I109" s="216">
        <f aca="true" t="shared" si="27" ref="I109:I131">COUNTIF(O109:AN109,"150")</f>
        <v>0</v>
      </c>
      <c r="J109" s="216">
        <f aca="true" t="shared" si="28" ref="J109:J131">COUNTIF(O109:AN109,"&lt;150")</f>
        <v>1</v>
      </c>
      <c r="K109" s="212">
        <f aca="true" t="shared" si="29" ref="K109:K131">I109-J109</f>
        <v>-1</v>
      </c>
      <c r="L109" s="217">
        <f aca="true" t="shared" si="30" ref="L109:L131">SUM(I109/H109%)</f>
        <v>0</v>
      </c>
      <c r="M109" s="276">
        <v>60</v>
      </c>
      <c r="N109" s="215">
        <f aca="true" t="shared" si="31" ref="N109:N131">M109-D109</f>
        <v>0</v>
      </c>
      <c r="O109" s="216"/>
      <c r="P109" s="216"/>
      <c r="Q109" s="212"/>
      <c r="R109" s="250"/>
      <c r="S109" s="250"/>
      <c r="T109" s="250"/>
      <c r="U109" s="250"/>
      <c r="V109" s="250"/>
      <c r="W109" s="250"/>
      <c r="X109" s="250"/>
      <c r="Y109" s="250"/>
      <c r="Z109" s="250">
        <v>102</v>
      </c>
      <c r="AA109" s="281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94"/>
      <c r="AQ109" s="94"/>
    </row>
    <row r="110" spans="1:43" s="39" customFormat="1" ht="34.5" customHeight="1">
      <c r="A110" s="200" t="s">
        <v>116</v>
      </c>
      <c r="B110" s="200" t="s">
        <v>117</v>
      </c>
      <c r="C110" s="170"/>
      <c r="D110" s="177">
        <v>60</v>
      </c>
      <c r="E110" s="212">
        <f t="shared" si="24"/>
        <v>65</v>
      </c>
      <c r="F110" s="212">
        <f t="shared" si="25"/>
        <v>0</v>
      </c>
      <c r="G110" s="213">
        <v>70</v>
      </c>
      <c r="H110" s="216">
        <f t="shared" si="26"/>
        <v>13</v>
      </c>
      <c r="I110" s="216">
        <f t="shared" si="27"/>
        <v>4</v>
      </c>
      <c r="J110" s="216">
        <f t="shared" si="28"/>
        <v>9</v>
      </c>
      <c r="K110" s="212">
        <f t="shared" si="29"/>
        <v>-5</v>
      </c>
      <c r="L110" s="217">
        <f t="shared" si="30"/>
        <v>30.769230769230766</v>
      </c>
      <c r="M110" s="276">
        <v>60</v>
      </c>
      <c r="N110" s="215">
        <f t="shared" si="31"/>
        <v>0</v>
      </c>
      <c r="O110" s="216">
        <v>108</v>
      </c>
      <c r="P110" s="216">
        <v>115</v>
      </c>
      <c r="Q110" s="212">
        <v>106</v>
      </c>
      <c r="R110" s="250">
        <v>105</v>
      </c>
      <c r="S110" s="250">
        <v>150</v>
      </c>
      <c r="T110" s="250">
        <v>150</v>
      </c>
      <c r="U110" s="250">
        <v>148</v>
      </c>
      <c r="V110" s="250">
        <v>135</v>
      </c>
      <c r="W110" s="250"/>
      <c r="X110" s="250"/>
      <c r="Y110" s="250"/>
      <c r="Z110" s="250"/>
      <c r="AA110" s="281"/>
      <c r="AB110" s="250">
        <v>150</v>
      </c>
      <c r="AC110" s="250">
        <v>124</v>
      </c>
      <c r="AD110" s="250">
        <v>150</v>
      </c>
      <c r="AE110" s="250">
        <v>128</v>
      </c>
      <c r="AF110" s="250"/>
      <c r="AG110" s="250"/>
      <c r="AH110" s="250"/>
      <c r="AI110" s="250">
        <v>136</v>
      </c>
      <c r="AJ110" s="250"/>
      <c r="AK110" s="250"/>
      <c r="AL110" s="250"/>
      <c r="AM110" s="250"/>
      <c r="AN110" s="250"/>
      <c r="AO110" s="250"/>
      <c r="AP110" s="94"/>
      <c r="AQ110" s="94"/>
    </row>
    <row r="111" spans="1:43" s="39" customFormat="1" ht="34.5" customHeight="1">
      <c r="A111" s="200" t="s">
        <v>145</v>
      </c>
      <c r="B111" s="200" t="s">
        <v>117</v>
      </c>
      <c r="C111" s="170"/>
      <c r="D111" s="177">
        <v>45</v>
      </c>
      <c r="E111" s="212">
        <f t="shared" si="24"/>
        <v>39</v>
      </c>
      <c r="F111" s="212">
        <f t="shared" si="25"/>
        <v>0</v>
      </c>
      <c r="G111" s="213">
        <v>40</v>
      </c>
      <c r="H111" s="216">
        <f t="shared" si="26"/>
        <v>24</v>
      </c>
      <c r="I111" s="216">
        <f t="shared" si="27"/>
        <v>15</v>
      </c>
      <c r="J111" s="216">
        <f t="shared" si="28"/>
        <v>9</v>
      </c>
      <c r="K111" s="212">
        <f t="shared" si="29"/>
        <v>6</v>
      </c>
      <c r="L111" s="217">
        <f t="shared" si="30"/>
        <v>62.5</v>
      </c>
      <c r="M111" s="276">
        <v>45</v>
      </c>
      <c r="N111" s="215">
        <f t="shared" si="31"/>
        <v>0</v>
      </c>
      <c r="O111" s="216">
        <v>150</v>
      </c>
      <c r="P111" s="216">
        <v>150</v>
      </c>
      <c r="Q111" s="212">
        <v>131</v>
      </c>
      <c r="R111" s="250">
        <v>150</v>
      </c>
      <c r="S111" s="250">
        <v>138</v>
      </c>
      <c r="T111" s="250">
        <v>150</v>
      </c>
      <c r="U111" s="250">
        <v>101</v>
      </c>
      <c r="V111" s="250">
        <v>122</v>
      </c>
      <c r="W111" s="250">
        <v>150</v>
      </c>
      <c r="X111" s="250">
        <v>150</v>
      </c>
      <c r="Y111" s="250">
        <v>125</v>
      </c>
      <c r="Z111" s="250">
        <v>150</v>
      </c>
      <c r="AA111" s="281"/>
      <c r="AB111" s="250">
        <v>150</v>
      </c>
      <c r="AC111" s="250"/>
      <c r="AD111" s="250">
        <v>150</v>
      </c>
      <c r="AE111" s="250">
        <v>150</v>
      </c>
      <c r="AF111" s="250">
        <v>125</v>
      </c>
      <c r="AG111" s="250">
        <v>150</v>
      </c>
      <c r="AH111" s="250">
        <v>150</v>
      </c>
      <c r="AI111" s="250">
        <v>150</v>
      </c>
      <c r="AJ111" s="250">
        <v>100</v>
      </c>
      <c r="AK111" s="250">
        <v>116</v>
      </c>
      <c r="AL111" s="250">
        <v>122</v>
      </c>
      <c r="AM111" s="250">
        <v>150</v>
      </c>
      <c r="AN111" s="250">
        <v>150</v>
      </c>
      <c r="AO111" s="250"/>
      <c r="AP111" s="94"/>
      <c r="AQ111" s="94"/>
    </row>
    <row r="112" spans="1:43" s="39" customFormat="1" ht="34.5" customHeight="1">
      <c r="A112" s="200" t="s">
        <v>153</v>
      </c>
      <c r="B112" s="200" t="s">
        <v>117</v>
      </c>
      <c r="C112" s="170"/>
      <c r="D112" s="177">
        <v>-30</v>
      </c>
      <c r="E112" s="212">
        <f t="shared" si="24"/>
        <v>-28</v>
      </c>
      <c r="F112" s="212">
        <f t="shared" si="25"/>
        <v>-5</v>
      </c>
      <c r="G112" s="213">
        <v>-26</v>
      </c>
      <c r="H112" s="216">
        <f t="shared" si="26"/>
        <v>2</v>
      </c>
      <c r="I112" s="216">
        <f t="shared" si="27"/>
        <v>0</v>
      </c>
      <c r="J112" s="216">
        <f t="shared" si="28"/>
        <v>2</v>
      </c>
      <c r="K112" s="212">
        <f t="shared" si="29"/>
        <v>-2</v>
      </c>
      <c r="L112" s="217">
        <f t="shared" si="30"/>
        <v>0</v>
      </c>
      <c r="M112" s="276">
        <v>-35</v>
      </c>
      <c r="N112" s="215">
        <f t="shared" si="31"/>
        <v>-5</v>
      </c>
      <c r="O112" s="216"/>
      <c r="P112" s="216"/>
      <c r="Q112" s="212"/>
      <c r="R112" s="250"/>
      <c r="S112" s="250"/>
      <c r="T112" s="250"/>
      <c r="U112" s="250"/>
      <c r="V112" s="250"/>
      <c r="W112" s="250"/>
      <c r="X112" s="250"/>
      <c r="Y112" s="250">
        <v>68</v>
      </c>
      <c r="Z112" s="250"/>
      <c r="AA112" s="281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>
        <v>147</v>
      </c>
      <c r="AM112" s="250"/>
      <c r="AN112" s="250"/>
      <c r="AO112" s="250"/>
      <c r="AP112" s="94"/>
      <c r="AQ112" s="94"/>
    </row>
    <row r="113" spans="1:43" s="39" customFormat="1" ht="34.5" customHeight="1">
      <c r="A113" s="200" t="s">
        <v>156</v>
      </c>
      <c r="B113" s="200" t="s">
        <v>117</v>
      </c>
      <c r="C113" s="170"/>
      <c r="D113" s="177">
        <v>30</v>
      </c>
      <c r="E113" s="212">
        <f t="shared" si="24"/>
        <v>30</v>
      </c>
      <c r="F113" s="212">
        <f t="shared" si="25"/>
        <v>15</v>
      </c>
      <c r="G113" s="213">
        <v>30</v>
      </c>
      <c r="H113" s="216">
        <f t="shared" si="26"/>
        <v>0</v>
      </c>
      <c r="I113" s="216">
        <f t="shared" si="27"/>
        <v>0</v>
      </c>
      <c r="J113" s="216">
        <f t="shared" si="28"/>
        <v>0</v>
      </c>
      <c r="K113" s="212">
        <f t="shared" si="29"/>
        <v>0</v>
      </c>
      <c r="L113" s="217" t="e">
        <f t="shared" si="30"/>
        <v>#DIV/0!</v>
      </c>
      <c r="M113" s="276">
        <v>45</v>
      </c>
      <c r="N113" s="215">
        <f t="shared" si="31"/>
        <v>15</v>
      </c>
      <c r="O113" s="212"/>
      <c r="P113" s="212"/>
      <c r="Q113" s="212"/>
      <c r="R113" s="250"/>
      <c r="S113" s="250"/>
      <c r="T113" s="250"/>
      <c r="U113" s="250"/>
      <c r="V113" s="250"/>
      <c r="W113" s="250"/>
      <c r="X113" s="250"/>
      <c r="Y113" s="250"/>
      <c r="Z113" s="250"/>
      <c r="AA113" s="281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94"/>
      <c r="AQ113" s="94"/>
    </row>
    <row r="114" spans="1:43" s="39" customFormat="1" ht="34.5" customHeight="1">
      <c r="A114" s="200" t="s">
        <v>118</v>
      </c>
      <c r="B114" s="200" t="s">
        <v>117</v>
      </c>
      <c r="C114" s="170"/>
      <c r="D114" s="177">
        <v>35</v>
      </c>
      <c r="E114" s="212">
        <f>D114-K114</f>
        <v>36</v>
      </c>
      <c r="F114" s="212">
        <f>M114-D114</f>
        <v>0</v>
      </c>
      <c r="G114" s="213">
        <v>40</v>
      </c>
      <c r="H114" s="216">
        <f>I114+J114</f>
        <v>1</v>
      </c>
      <c r="I114" s="216">
        <f>COUNTIF(O114:AN114,"150")</f>
        <v>0</v>
      </c>
      <c r="J114" s="216">
        <f>COUNTIF(O114:AN114,"&lt;150")</f>
        <v>1</v>
      </c>
      <c r="K114" s="212">
        <f>I114-J114</f>
        <v>-1</v>
      </c>
      <c r="L114" s="217">
        <f>SUM(I114/H114%)</f>
        <v>0</v>
      </c>
      <c r="M114" s="276">
        <v>35</v>
      </c>
      <c r="N114" s="215">
        <f>M114-D114</f>
        <v>0</v>
      </c>
      <c r="O114" s="212"/>
      <c r="P114" s="212"/>
      <c r="Q114" s="212"/>
      <c r="R114" s="250"/>
      <c r="S114" s="250"/>
      <c r="T114" s="250"/>
      <c r="U114" s="250"/>
      <c r="V114" s="250"/>
      <c r="W114" s="250"/>
      <c r="X114" s="250"/>
      <c r="Y114" s="250"/>
      <c r="Z114" s="250"/>
      <c r="AA114" s="281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>
        <v>111</v>
      </c>
      <c r="AO114" s="250"/>
      <c r="AP114" s="94"/>
      <c r="AQ114" s="94"/>
    </row>
    <row r="115" spans="1:43" s="39" customFormat="1" ht="34.5" customHeight="1">
      <c r="A115" s="200" t="s">
        <v>124</v>
      </c>
      <c r="B115" s="200" t="s">
        <v>117</v>
      </c>
      <c r="C115" s="170"/>
      <c r="D115" s="177">
        <v>60</v>
      </c>
      <c r="E115" s="212">
        <f t="shared" si="24"/>
        <v>63</v>
      </c>
      <c r="F115" s="212">
        <f t="shared" si="25"/>
        <v>-5</v>
      </c>
      <c r="G115" s="213">
        <v>45</v>
      </c>
      <c r="H115" s="216">
        <f t="shared" si="26"/>
        <v>25</v>
      </c>
      <c r="I115" s="216">
        <f t="shared" si="27"/>
        <v>11</v>
      </c>
      <c r="J115" s="216">
        <f t="shared" si="28"/>
        <v>14</v>
      </c>
      <c r="K115" s="212">
        <f t="shared" si="29"/>
        <v>-3</v>
      </c>
      <c r="L115" s="217">
        <f t="shared" si="30"/>
        <v>44</v>
      </c>
      <c r="M115" s="276">
        <v>55</v>
      </c>
      <c r="N115" s="215">
        <f t="shared" si="31"/>
        <v>-5</v>
      </c>
      <c r="O115" s="216">
        <v>150</v>
      </c>
      <c r="P115" s="216">
        <v>149</v>
      </c>
      <c r="Q115" s="212">
        <v>150</v>
      </c>
      <c r="R115" s="250">
        <v>127</v>
      </c>
      <c r="S115" s="250">
        <v>150</v>
      </c>
      <c r="T115" s="250">
        <v>149</v>
      </c>
      <c r="U115" s="250">
        <v>136</v>
      </c>
      <c r="V115" s="250">
        <v>98</v>
      </c>
      <c r="W115" s="250">
        <v>99</v>
      </c>
      <c r="X115" s="250">
        <v>114</v>
      </c>
      <c r="Y115" s="250">
        <v>150</v>
      </c>
      <c r="Z115" s="250"/>
      <c r="AA115" s="281">
        <v>135</v>
      </c>
      <c r="AB115" s="250">
        <v>139</v>
      </c>
      <c r="AC115" s="250">
        <v>120</v>
      </c>
      <c r="AD115" s="250">
        <v>150</v>
      </c>
      <c r="AE115" s="250">
        <v>136</v>
      </c>
      <c r="AF115" s="250">
        <v>150</v>
      </c>
      <c r="AG115" s="250">
        <v>150</v>
      </c>
      <c r="AH115" s="250">
        <v>150</v>
      </c>
      <c r="AI115" s="250">
        <v>150</v>
      </c>
      <c r="AJ115" s="250">
        <v>132</v>
      </c>
      <c r="AK115" s="250">
        <v>150</v>
      </c>
      <c r="AL115" s="250">
        <v>150</v>
      </c>
      <c r="AM115" s="250">
        <v>131</v>
      </c>
      <c r="AN115" s="250">
        <v>131</v>
      </c>
      <c r="AO115" s="250"/>
      <c r="AP115" s="94"/>
      <c r="AQ115" s="94"/>
    </row>
    <row r="116" spans="1:43" s="39" customFormat="1" ht="34.5" customHeight="1">
      <c r="A116" s="200" t="s">
        <v>125</v>
      </c>
      <c r="B116" s="200" t="s">
        <v>117</v>
      </c>
      <c r="C116" s="170"/>
      <c r="D116" s="177">
        <v>50</v>
      </c>
      <c r="E116" s="212">
        <f t="shared" si="24"/>
        <v>51</v>
      </c>
      <c r="F116" s="212">
        <f t="shared" si="25"/>
        <v>-10</v>
      </c>
      <c r="G116" s="213">
        <v>45</v>
      </c>
      <c r="H116" s="216">
        <f t="shared" si="26"/>
        <v>1</v>
      </c>
      <c r="I116" s="216">
        <f t="shared" si="27"/>
        <v>0</v>
      </c>
      <c r="J116" s="216">
        <f t="shared" si="28"/>
        <v>1</v>
      </c>
      <c r="K116" s="212">
        <f t="shared" si="29"/>
        <v>-1</v>
      </c>
      <c r="L116" s="217">
        <f t="shared" si="30"/>
        <v>0</v>
      </c>
      <c r="M116" s="276">
        <v>40</v>
      </c>
      <c r="N116" s="215">
        <f t="shared" si="31"/>
        <v>-10</v>
      </c>
      <c r="O116" s="216"/>
      <c r="P116" s="212"/>
      <c r="Q116" s="212"/>
      <c r="R116" s="250"/>
      <c r="S116" s="250"/>
      <c r="T116" s="250"/>
      <c r="U116" s="250"/>
      <c r="V116" s="250"/>
      <c r="W116" s="250"/>
      <c r="X116" s="250"/>
      <c r="Y116" s="250"/>
      <c r="Z116" s="250"/>
      <c r="AA116" s="281">
        <v>142</v>
      </c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94"/>
      <c r="AQ116" s="94"/>
    </row>
    <row r="117" spans="1:43" s="39" customFormat="1" ht="34.5" customHeight="1">
      <c r="A117" s="273" t="s">
        <v>119</v>
      </c>
      <c r="B117" s="200" t="s">
        <v>117</v>
      </c>
      <c r="C117" s="170"/>
      <c r="D117" s="177">
        <v>60</v>
      </c>
      <c r="E117" s="212">
        <f t="shared" si="24"/>
        <v>72</v>
      </c>
      <c r="F117" s="212">
        <f t="shared" si="25"/>
        <v>5</v>
      </c>
      <c r="G117" s="213">
        <v>65</v>
      </c>
      <c r="H117" s="216">
        <f t="shared" si="26"/>
        <v>22</v>
      </c>
      <c r="I117" s="216">
        <f t="shared" si="27"/>
        <v>5</v>
      </c>
      <c r="J117" s="216">
        <f t="shared" si="28"/>
        <v>17</v>
      </c>
      <c r="K117" s="212">
        <f t="shared" si="29"/>
        <v>-12</v>
      </c>
      <c r="L117" s="217">
        <f t="shared" si="30"/>
        <v>22.727272727272727</v>
      </c>
      <c r="M117" s="276">
        <v>65</v>
      </c>
      <c r="N117" s="215">
        <f t="shared" si="31"/>
        <v>5</v>
      </c>
      <c r="O117" s="216"/>
      <c r="P117" s="216"/>
      <c r="Q117" s="212"/>
      <c r="R117" s="250">
        <v>102</v>
      </c>
      <c r="S117" s="250">
        <v>130</v>
      </c>
      <c r="T117" s="250">
        <v>130</v>
      </c>
      <c r="U117" s="250">
        <v>138</v>
      </c>
      <c r="V117" s="250">
        <v>131</v>
      </c>
      <c r="W117" s="250">
        <v>124</v>
      </c>
      <c r="X117" s="250">
        <v>90</v>
      </c>
      <c r="Y117" s="250"/>
      <c r="Z117" s="250">
        <v>129</v>
      </c>
      <c r="AA117" s="281">
        <v>139</v>
      </c>
      <c r="AB117" s="250">
        <v>121</v>
      </c>
      <c r="AC117" s="250">
        <v>150</v>
      </c>
      <c r="AD117" s="250">
        <v>132</v>
      </c>
      <c r="AE117" s="250">
        <v>111</v>
      </c>
      <c r="AF117" s="250">
        <v>150</v>
      </c>
      <c r="AG117" s="250">
        <v>104</v>
      </c>
      <c r="AH117" s="250">
        <v>150</v>
      </c>
      <c r="AI117" s="250">
        <v>107</v>
      </c>
      <c r="AJ117" s="250">
        <v>142</v>
      </c>
      <c r="AK117" s="250">
        <v>150</v>
      </c>
      <c r="AL117" s="250">
        <v>130</v>
      </c>
      <c r="AM117" s="250">
        <v>144</v>
      </c>
      <c r="AN117" s="250">
        <v>150</v>
      </c>
      <c r="AO117" s="250"/>
      <c r="AP117" s="94"/>
      <c r="AQ117" s="94"/>
    </row>
    <row r="118" spans="1:43" s="39" customFormat="1" ht="34.5" customHeight="1">
      <c r="A118" s="200" t="s">
        <v>120</v>
      </c>
      <c r="B118" s="200" t="s">
        <v>117</v>
      </c>
      <c r="C118" s="94"/>
      <c r="D118" s="177">
        <v>35</v>
      </c>
      <c r="E118" s="212">
        <f t="shared" si="24"/>
        <v>45</v>
      </c>
      <c r="F118" s="212">
        <f t="shared" si="25"/>
        <v>-5</v>
      </c>
      <c r="G118" s="213">
        <v>35</v>
      </c>
      <c r="H118" s="216">
        <f t="shared" si="26"/>
        <v>12</v>
      </c>
      <c r="I118" s="216">
        <f t="shared" si="27"/>
        <v>1</v>
      </c>
      <c r="J118" s="216">
        <f t="shared" si="28"/>
        <v>11</v>
      </c>
      <c r="K118" s="212">
        <f t="shared" si="29"/>
        <v>-10</v>
      </c>
      <c r="L118" s="217">
        <f t="shared" si="30"/>
        <v>8.333333333333334</v>
      </c>
      <c r="M118" s="276">
        <v>30</v>
      </c>
      <c r="N118" s="215">
        <f t="shared" si="31"/>
        <v>-5</v>
      </c>
      <c r="O118" s="216">
        <v>144</v>
      </c>
      <c r="P118" s="216">
        <v>130</v>
      </c>
      <c r="Q118" s="212">
        <v>115</v>
      </c>
      <c r="R118" s="250"/>
      <c r="S118" s="250"/>
      <c r="T118" s="250"/>
      <c r="U118" s="250"/>
      <c r="V118" s="250"/>
      <c r="W118" s="250">
        <v>127</v>
      </c>
      <c r="X118" s="250">
        <v>115</v>
      </c>
      <c r="Y118" s="250">
        <v>91</v>
      </c>
      <c r="Z118" s="250">
        <v>108</v>
      </c>
      <c r="AA118" s="250">
        <v>150</v>
      </c>
      <c r="AB118" s="250"/>
      <c r="AC118" s="250">
        <v>118</v>
      </c>
      <c r="AD118" s="250"/>
      <c r="AE118" s="250"/>
      <c r="AF118" s="250">
        <v>146</v>
      </c>
      <c r="AG118" s="250"/>
      <c r="AH118" s="250">
        <v>120</v>
      </c>
      <c r="AI118" s="250"/>
      <c r="AJ118" s="250"/>
      <c r="AK118" s="250">
        <v>102</v>
      </c>
      <c r="AL118" s="250"/>
      <c r="AM118" s="250"/>
      <c r="AN118" s="250"/>
      <c r="AO118" s="250"/>
      <c r="AP118" s="94"/>
      <c r="AQ118" s="94"/>
    </row>
    <row r="119" spans="1:43" s="39" customFormat="1" ht="34.5" customHeight="1">
      <c r="A119" s="200" t="s">
        <v>115</v>
      </c>
      <c r="B119" s="200" t="s">
        <v>117</v>
      </c>
      <c r="C119" s="170"/>
      <c r="D119" s="177">
        <v>20</v>
      </c>
      <c r="E119" s="212">
        <f t="shared" si="24"/>
        <v>21</v>
      </c>
      <c r="F119" s="212">
        <f t="shared" si="25"/>
        <v>10</v>
      </c>
      <c r="G119" s="213">
        <v>15</v>
      </c>
      <c r="H119" s="216">
        <f t="shared" si="26"/>
        <v>1</v>
      </c>
      <c r="I119" s="216">
        <f t="shared" si="27"/>
        <v>0</v>
      </c>
      <c r="J119" s="216">
        <f t="shared" si="28"/>
        <v>1</v>
      </c>
      <c r="K119" s="212">
        <f t="shared" si="29"/>
        <v>-1</v>
      </c>
      <c r="L119" s="217">
        <f t="shared" si="30"/>
        <v>0</v>
      </c>
      <c r="M119" s="276">
        <v>30</v>
      </c>
      <c r="N119" s="215">
        <f t="shared" si="31"/>
        <v>10</v>
      </c>
      <c r="O119" s="216"/>
      <c r="P119" s="216"/>
      <c r="Q119" s="212"/>
      <c r="R119" s="250"/>
      <c r="S119" s="250"/>
      <c r="T119" s="250"/>
      <c r="U119" s="250"/>
      <c r="V119" s="250"/>
      <c r="W119" s="250"/>
      <c r="X119" s="250"/>
      <c r="Y119" s="250"/>
      <c r="Z119" s="250"/>
      <c r="AA119" s="281"/>
      <c r="AB119" s="250"/>
      <c r="AC119" s="250"/>
      <c r="AD119" s="250"/>
      <c r="AE119" s="250"/>
      <c r="AF119" s="250"/>
      <c r="AG119" s="250"/>
      <c r="AH119" s="250"/>
      <c r="AI119" s="250"/>
      <c r="AJ119" s="250">
        <v>121</v>
      </c>
      <c r="AK119" s="250"/>
      <c r="AL119" s="250"/>
      <c r="AM119" s="250"/>
      <c r="AN119" s="250"/>
      <c r="AO119" s="250"/>
      <c r="AP119" s="94"/>
      <c r="AQ119" s="94"/>
    </row>
    <row r="120" spans="1:43" s="97" customFormat="1" ht="34.5" customHeight="1" thickBot="1">
      <c r="A120" s="239" t="s">
        <v>160</v>
      </c>
      <c r="B120" s="237" t="s">
        <v>117</v>
      </c>
      <c r="C120" s="218"/>
      <c r="D120" s="219">
        <v>-45</v>
      </c>
      <c r="E120" s="221">
        <f t="shared" si="24"/>
        <v>-45</v>
      </c>
      <c r="F120" s="221">
        <f t="shared" si="25"/>
        <v>75</v>
      </c>
      <c r="G120" s="222">
        <v>-55</v>
      </c>
      <c r="H120" s="223">
        <f t="shared" si="26"/>
        <v>2</v>
      </c>
      <c r="I120" s="223">
        <f t="shared" si="27"/>
        <v>1</v>
      </c>
      <c r="J120" s="223">
        <f t="shared" si="28"/>
        <v>1</v>
      </c>
      <c r="K120" s="221">
        <f t="shared" si="29"/>
        <v>0</v>
      </c>
      <c r="L120" s="224">
        <f t="shared" si="30"/>
        <v>50</v>
      </c>
      <c r="M120" s="277">
        <v>30</v>
      </c>
      <c r="N120" s="238">
        <f t="shared" si="31"/>
        <v>75</v>
      </c>
      <c r="O120" s="223"/>
      <c r="P120" s="223"/>
      <c r="Q120" s="221"/>
      <c r="R120" s="252"/>
      <c r="S120" s="252"/>
      <c r="T120" s="252"/>
      <c r="U120" s="252"/>
      <c r="V120" s="252"/>
      <c r="W120" s="252"/>
      <c r="X120" s="252"/>
      <c r="Y120" s="252"/>
      <c r="Z120" s="252"/>
      <c r="AA120" s="284"/>
      <c r="AB120" s="252"/>
      <c r="AC120" s="252"/>
      <c r="AD120" s="252"/>
      <c r="AE120" s="252"/>
      <c r="AF120" s="252"/>
      <c r="AG120" s="252">
        <v>150</v>
      </c>
      <c r="AH120" s="252"/>
      <c r="AI120" s="252"/>
      <c r="AJ120" s="252"/>
      <c r="AK120" s="252"/>
      <c r="AL120" s="252"/>
      <c r="AM120" s="252">
        <v>135</v>
      </c>
      <c r="AN120" s="252"/>
      <c r="AO120" s="252"/>
      <c r="AP120" s="149"/>
      <c r="AQ120" s="149"/>
    </row>
    <row r="121" spans="1:43" s="39" customFormat="1" ht="34.5" customHeight="1">
      <c r="A121" s="200" t="s">
        <v>121</v>
      </c>
      <c r="B121" s="200" t="s">
        <v>122</v>
      </c>
      <c r="C121" s="170"/>
      <c r="D121" s="177">
        <v>60</v>
      </c>
      <c r="E121" s="212">
        <f t="shared" si="24"/>
        <v>65</v>
      </c>
      <c r="F121" s="212">
        <f t="shared" si="25"/>
        <v>0</v>
      </c>
      <c r="G121" s="213">
        <v>65</v>
      </c>
      <c r="H121" s="216">
        <f t="shared" si="26"/>
        <v>25</v>
      </c>
      <c r="I121" s="216">
        <f t="shared" si="27"/>
        <v>10</v>
      </c>
      <c r="J121" s="216">
        <f t="shared" si="28"/>
        <v>15</v>
      </c>
      <c r="K121" s="212">
        <f t="shared" si="29"/>
        <v>-5</v>
      </c>
      <c r="L121" s="217">
        <f t="shared" si="30"/>
        <v>40</v>
      </c>
      <c r="M121" s="276">
        <v>60</v>
      </c>
      <c r="N121" s="215">
        <f t="shared" si="31"/>
        <v>0</v>
      </c>
      <c r="O121" s="216">
        <v>125</v>
      </c>
      <c r="P121" s="212">
        <v>106</v>
      </c>
      <c r="Q121" s="212">
        <v>148</v>
      </c>
      <c r="R121" s="250">
        <v>109</v>
      </c>
      <c r="S121" s="250">
        <v>150</v>
      </c>
      <c r="T121" s="250">
        <v>150</v>
      </c>
      <c r="U121" s="250"/>
      <c r="V121" s="250">
        <v>150</v>
      </c>
      <c r="W121" s="250">
        <v>150</v>
      </c>
      <c r="X121" s="250">
        <v>150</v>
      </c>
      <c r="Y121" s="250">
        <v>134</v>
      </c>
      <c r="Z121" s="250">
        <v>150</v>
      </c>
      <c r="AA121" s="281">
        <v>150</v>
      </c>
      <c r="AB121" s="250">
        <v>105</v>
      </c>
      <c r="AC121" s="250">
        <v>138</v>
      </c>
      <c r="AD121" s="250">
        <v>131</v>
      </c>
      <c r="AE121" s="250">
        <v>141</v>
      </c>
      <c r="AF121" s="250">
        <v>129</v>
      </c>
      <c r="AG121" s="250">
        <v>150</v>
      </c>
      <c r="AH121" s="250">
        <v>123</v>
      </c>
      <c r="AI121" s="250">
        <v>142</v>
      </c>
      <c r="AJ121" s="250">
        <v>141</v>
      </c>
      <c r="AK121" s="250">
        <v>150</v>
      </c>
      <c r="AL121" s="250">
        <v>117</v>
      </c>
      <c r="AM121" s="250">
        <v>107</v>
      </c>
      <c r="AN121" s="250">
        <v>150</v>
      </c>
      <c r="AO121" s="250"/>
      <c r="AP121" s="94"/>
      <c r="AQ121" s="94"/>
    </row>
    <row r="122" spans="1:43" s="39" customFormat="1" ht="34.5" customHeight="1">
      <c r="A122" s="200" t="s">
        <v>123</v>
      </c>
      <c r="B122" s="200" t="s">
        <v>122</v>
      </c>
      <c r="C122" s="170"/>
      <c r="D122" s="177">
        <v>25</v>
      </c>
      <c r="E122" s="212">
        <f t="shared" si="24"/>
        <v>23</v>
      </c>
      <c r="F122" s="212">
        <f t="shared" si="25"/>
        <v>-15</v>
      </c>
      <c r="G122" s="213">
        <v>25</v>
      </c>
      <c r="H122" s="216">
        <f t="shared" si="26"/>
        <v>26</v>
      </c>
      <c r="I122" s="216">
        <f t="shared" si="27"/>
        <v>14</v>
      </c>
      <c r="J122" s="216">
        <f t="shared" si="28"/>
        <v>12</v>
      </c>
      <c r="K122" s="212">
        <f t="shared" si="29"/>
        <v>2</v>
      </c>
      <c r="L122" s="217">
        <f t="shared" si="30"/>
        <v>53.84615384615385</v>
      </c>
      <c r="M122" s="276">
        <v>10</v>
      </c>
      <c r="N122" s="215">
        <f t="shared" si="31"/>
        <v>-15</v>
      </c>
      <c r="O122" s="216">
        <v>150</v>
      </c>
      <c r="P122" s="212">
        <v>140</v>
      </c>
      <c r="Q122" s="212">
        <v>150</v>
      </c>
      <c r="R122" s="250">
        <v>150</v>
      </c>
      <c r="S122" s="250">
        <v>150</v>
      </c>
      <c r="T122" s="250">
        <v>150</v>
      </c>
      <c r="U122" s="250">
        <v>147</v>
      </c>
      <c r="V122" s="250">
        <v>106</v>
      </c>
      <c r="W122" s="250">
        <v>150</v>
      </c>
      <c r="X122" s="250">
        <v>83</v>
      </c>
      <c r="Y122" s="250">
        <v>109</v>
      </c>
      <c r="Z122" s="250">
        <v>149</v>
      </c>
      <c r="AA122" s="281">
        <v>138</v>
      </c>
      <c r="AB122" s="250">
        <v>76</v>
      </c>
      <c r="AC122" s="250">
        <v>150</v>
      </c>
      <c r="AD122" s="250">
        <v>110</v>
      </c>
      <c r="AE122" s="250">
        <v>150</v>
      </c>
      <c r="AF122" s="250">
        <v>150</v>
      </c>
      <c r="AG122" s="250">
        <v>129</v>
      </c>
      <c r="AH122" s="250">
        <v>150</v>
      </c>
      <c r="AI122" s="250">
        <v>117</v>
      </c>
      <c r="AJ122" s="250">
        <v>150</v>
      </c>
      <c r="AK122" s="250">
        <v>150</v>
      </c>
      <c r="AL122" s="250">
        <v>150</v>
      </c>
      <c r="AM122" s="250">
        <v>120</v>
      </c>
      <c r="AN122" s="250">
        <v>150</v>
      </c>
      <c r="AO122" s="250"/>
      <c r="AP122" s="94"/>
      <c r="AQ122" s="94"/>
    </row>
    <row r="123" spans="1:43" s="39" customFormat="1" ht="34.5" customHeight="1">
      <c r="A123" s="200" t="s">
        <v>114</v>
      </c>
      <c r="B123" s="200" t="s">
        <v>122</v>
      </c>
      <c r="C123" s="170"/>
      <c r="D123" s="177">
        <v>30</v>
      </c>
      <c r="E123" s="212">
        <f t="shared" si="24"/>
        <v>28</v>
      </c>
      <c r="F123" s="212">
        <f t="shared" si="25"/>
        <v>-15</v>
      </c>
      <c r="G123" s="213">
        <v>35</v>
      </c>
      <c r="H123" s="216">
        <f t="shared" si="26"/>
        <v>4</v>
      </c>
      <c r="I123" s="216">
        <f t="shared" si="27"/>
        <v>3</v>
      </c>
      <c r="J123" s="216">
        <f t="shared" si="28"/>
        <v>1</v>
      </c>
      <c r="K123" s="212">
        <f t="shared" si="29"/>
        <v>2</v>
      </c>
      <c r="L123" s="217">
        <f t="shared" si="30"/>
        <v>75</v>
      </c>
      <c r="M123" s="276">
        <v>15</v>
      </c>
      <c r="N123" s="215">
        <f t="shared" si="31"/>
        <v>-15</v>
      </c>
      <c r="O123" s="216"/>
      <c r="P123" s="212"/>
      <c r="Q123" s="212"/>
      <c r="R123" s="250"/>
      <c r="S123" s="250">
        <v>150</v>
      </c>
      <c r="T123" s="250">
        <v>86</v>
      </c>
      <c r="U123" s="250"/>
      <c r="V123" s="250"/>
      <c r="W123" s="250"/>
      <c r="X123" s="250"/>
      <c r="Y123" s="250"/>
      <c r="Z123" s="250"/>
      <c r="AA123" s="281"/>
      <c r="AB123" s="250"/>
      <c r="AC123" s="250"/>
      <c r="AD123" s="250"/>
      <c r="AE123" s="250"/>
      <c r="AF123" s="250">
        <v>150</v>
      </c>
      <c r="AG123" s="250"/>
      <c r="AH123" s="250"/>
      <c r="AI123" s="250"/>
      <c r="AJ123" s="250"/>
      <c r="AK123" s="250">
        <v>150</v>
      </c>
      <c r="AL123" s="250"/>
      <c r="AM123" s="250"/>
      <c r="AN123" s="250"/>
      <c r="AO123" s="250"/>
      <c r="AP123" s="94"/>
      <c r="AQ123" s="94"/>
    </row>
    <row r="124" spans="1:43" s="39" customFormat="1" ht="34.5" customHeight="1">
      <c r="A124" s="200" t="s">
        <v>153</v>
      </c>
      <c r="B124" s="200" t="s">
        <v>122</v>
      </c>
      <c r="C124" s="170"/>
      <c r="D124" s="177">
        <v>-30</v>
      </c>
      <c r="E124" s="212">
        <f>D124-K124</f>
        <v>-31</v>
      </c>
      <c r="F124" s="212">
        <f>M124-D124</f>
        <v>-5</v>
      </c>
      <c r="G124" s="213">
        <v>-26</v>
      </c>
      <c r="H124" s="216">
        <f>I124+J124</f>
        <v>1</v>
      </c>
      <c r="I124" s="216">
        <f>COUNTIF(O124:AN124,"150")</f>
        <v>1</v>
      </c>
      <c r="J124" s="216">
        <f>COUNTIF(O124:AN124,"&lt;150")</f>
        <v>0</v>
      </c>
      <c r="K124" s="212">
        <f>I124-J124</f>
        <v>1</v>
      </c>
      <c r="L124" s="217">
        <f>SUM(I124/H124%)</f>
        <v>100</v>
      </c>
      <c r="M124" s="276">
        <v>-35</v>
      </c>
      <c r="N124" s="215">
        <f>M124-D124</f>
        <v>-5</v>
      </c>
      <c r="O124" s="216"/>
      <c r="P124" s="216"/>
      <c r="Q124" s="212"/>
      <c r="R124" s="250"/>
      <c r="S124" s="250"/>
      <c r="T124" s="250"/>
      <c r="U124" s="250"/>
      <c r="V124" s="250"/>
      <c r="W124" s="250"/>
      <c r="X124" s="250"/>
      <c r="Y124" s="250"/>
      <c r="Z124" s="250"/>
      <c r="AA124" s="281"/>
      <c r="AB124" s="250"/>
      <c r="AC124" s="250"/>
      <c r="AD124" s="250"/>
      <c r="AE124" s="250"/>
      <c r="AF124" s="250"/>
      <c r="AG124" s="250"/>
      <c r="AH124" s="250"/>
      <c r="AI124" s="250"/>
      <c r="AJ124" s="250">
        <v>150</v>
      </c>
      <c r="AK124" s="250"/>
      <c r="AL124" s="250"/>
      <c r="AM124" s="250"/>
      <c r="AN124" s="250"/>
      <c r="AO124" s="250"/>
      <c r="AP124" s="94"/>
      <c r="AQ124" s="94"/>
    </row>
    <row r="125" spans="1:43" s="39" customFormat="1" ht="34.5" customHeight="1">
      <c r="A125" s="200" t="s">
        <v>111</v>
      </c>
      <c r="B125" s="200" t="s">
        <v>122</v>
      </c>
      <c r="C125" s="170"/>
      <c r="D125" s="177">
        <v>-45</v>
      </c>
      <c r="E125" s="212">
        <f t="shared" si="24"/>
        <v>-44</v>
      </c>
      <c r="F125" s="212">
        <f t="shared" si="25"/>
        <v>0</v>
      </c>
      <c r="G125" s="213">
        <v>-55</v>
      </c>
      <c r="H125" s="216">
        <f t="shared" si="26"/>
        <v>1</v>
      </c>
      <c r="I125" s="216">
        <f t="shared" si="27"/>
        <v>0</v>
      </c>
      <c r="J125" s="216">
        <f t="shared" si="28"/>
        <v>1</v>
      </c>
      <c r="K125" s="212">
        <f t="shared" si="29"/>
        <v>-1</v>
      </c>
      <c r="L125" s="217">
        <f t="shared" si="30"/>
        <v>0</v>
      </c>
      <c r="M125" s="276">
        <v>-45</v>
      </c>
      <c r="N125" s="215">
        <f t="shared" si="31"/>
        <v>0</v>
      </c>
      <c r="O125" s="216"/>
      <c r="P125" s="216"/>
      <c r="Q125" s="212"/>
      <c r="R125" s="250"/>
      <c r="S125" s="250"/>
      <c r="T125" s="250"/>
      <c r="U125" s="250"/>
      <c r="V125" s="250"/>
      <c r="W125" s="250"/>
      <c r="X125" s="250"/>
      <c r="Y125" s="250"/>
      <c r="Z125" s="250"/>
      <c r="AA125" s="281"/>
      <c r="AB125" s="250"/>
      <c r="AC125" s="250"/>
      <c r="AD125" s="250"/>
      <c r="AE125" s="250"/>
      <c r="AF125" s="250"/>
      <c r="AG125" s="250">
        <v>117</v>
      </c>
      <c r="AH125" s="250"/>
      <c r="AI125" s="250"/>
      <c r="AJ125" s="250"/>
      <c r="AK125" s="250"/>
      <c r="AL125" s="250"/>
      <c r="AM125" s="250"/>
      <c r="AN125" s="250"/>
      <c r="AO125" s="250"/>
      <c r="AP125" s="94"/>
      <c r="AQ125" s="94"/>
    </row>
    <row r="126" spans="1:43" s="39" customFormat="1" ht="34.5" customHeight="1">
      <c r="A126" s="200" t="s">
        <v>156</v>
      </c>
      <c r="B126" s="200" t="s">
        <v>122</v>
      </c>
      <c r="C126" s="170"/>
      <c r="D126" s="177">
        <v>30</v>
      </c>
      <c r="E126" s="212">
        <f t="shared" si="24"/>
        <v>30</v>
      </c>
      <c r="F126" s="212">
        <f t="shared" si="25"/>
        <v>15</v>
      </c>
      <c r="G126" s="213">
        <v>30</v>
      </c>
      <c r="H126" s="216">
        <f t="shared" si="26"/>
        <v>0</v>
      </c>
      <c r="I126" s="216">
        <f t="shared" si="27"/>
        <v>0</v>
      </c>
      <c r="J126" s="216">
        <f t="shared" si="28"/>
        <v>0</v>
      </c>
      <c r="K126" s="212">
        <f t="shared" si="29"/>
        <v>0</v>
      </c>
      <c r="L126" s="217" t="e">
        <f t="shared" si="30"/>
        <v>#DIV/0!</v>
      </c>
      <c r="M126" s="276">
        <v>45</v>
      </c>
      <c r="N126" s="215">
        <f t="shared" si="31"/>
        <v>15</v>
      </c>
      <c r="O126" s="212"/>
      <c r="P126" s="212"/>
      <c r="Q126" s="212"/>
      <c r="R126" s="250"/>
      <c r="S126" s="250"/>
      <c r="T126" s="250"/>
      <c r="U126" s="250"/>
      <c r="V126" s="250"/>
      <c r="W126" s="250"/>
      <c r="X126" s="250"/>
      <c r="Y126" s="250"/>
      <c r="Z126" s="250"/>
      <c r="AA126" s="281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94"/>
      <c r="AQ126" s="94"/>
    </row>
    <row r="127" spans="1:43" s="39" customFormat="1" ht="34.5" customHeight="1">
      <c r="A127" s="200" t="s">
        <v>118</v>
      </c>
      <c r="B127" s="200" t="s">
        <v>122</v>
      </c>
      <c r="C127" s="170"/>
      <c r="D127" s="177">
        <v>35</v>
      </c>
      <c r="E127" s="212">
        <f t="shared" si="24"/>
        <v>35</v>
      </c>
      <c r="F127" s="212">
        <f t="shared" si="25"/>
        <v>0</v>
      </c>
      <c r="G127" s="213">
        <v>40</v>
      </c>
      <c r="H127" s="216">
        <f t="shared" si="26"/>
        <v>24</v>
      </c>
      <c r="I127" s="216">
        <f t="shared" si="27"/>
        <v>12</v>
      </c>
      <c r="J127" s="216">
        <f t="shared" si="28"/>
        <v>12</v>
      </c>
      <c r="K127" s="212">
        <f t="shared" si="29"/>
        <v>0</v>
      </c>
      <c r="L127" s="217">
        <f t="shared" si="30"/>
        <v>50</v>
      </c>
      <c r="M127" s="276">
        <v>35</v>
      </c>
      <c r="N127" s="215">
        <f t="shared" si="31"/>
        <v>0</v>
      </c>
      <c r="O127" s="212">
        <v>110</v>
      </c>
      <c r="P127" s="212">
        <v>150</v>
      </c>
      <c r="Q127" s="212">
        <v>150</v>
      </c>
      <c r="R127" s="250">
        <v>145</v>
      </c>
      <c r="S127" s="250"/>
      <c r="T127" s="250"/>
      <c r="U127" s="250">
        <v>150</v>
      </c>
      <c r="V127" s="250">
        <v>125</v>
      </c>
      <c r="W127" s="250">
        <v>128</v>
      </c>
      <c r="X127" s="250">
        <v>150</v>
      </c>
      <c r="Y127" s="250">
        <v>150</v>
      </c>
      <c r="Z127" s="250">
        <v>150</v>
      </c>
      <c r="AA127" s="281">
        <v>150</v>
      </c>
      <c r="AB127" s="250">
        <v>117</v>
      </c>
      <c r="AC127" s="250">
        <v>150</v>
      </c>
      <c r="AD127" s="250">
        <v>142</v>
      </c>
      <c r="AE127" s="250">
        <v>104</v>
      </c>
      <c r="AF127" s="250">
        <v>150</v>
      </c>
      <c r="AG127" s="250">
        <v>93</v>
      </c>
      <c r="AH127" s="250">
        <v>107</v>
      </c>
      <c r="AI127" s="250">
        <v>110</v>
      </c>
      <c r="AJ127" s="250">
        <v>150</v>
      </c>
      <c r="AK127" s="250">
        <v>138</v>
      </c>
      <c r="AL127" s="250">
        <v>149</v>
      </c>
      <c r="AM127" s="250">
        <v>150</v>
      </c>
      <c r="AN127" s="250">
        <v>150</v>
      </c>
      <c r="AO127" s="250"/>
      <c r="AP127" s="94"/>
      <c r="AQ127" s="94"/>
    </row>
    <row r="128" spans="1:43" s="39" customFormat="1" ht="34.5" customHeight="1">
      <c r="A128" s="200" t="s">
        <v>125</v>
      </c>
      <c r="B128" s="200" t="s">
        <v>122</v>
      </c>
      <c r="C128" s="170"/>
      <c r="D128" s="177">
        <v>50</v>
      </c>
      <c r="E128" s="212">
        <f t="shared" si="24"/>
        <v>57</v>
      </c>
      <c r="F128" s="212">
        <f t="shared" si="25"/>
        <v>-10</v>
      </c>
      <c r="G128" s="213">
        <v>45</v>
      </c>
      <c r="H128" s="216">
        <f t="shared" si="26"/>
        <v>21</v>
      </c>
      <c r="I128" s="216">
        <f t="shared" si="27"/>
        <v>7</v>
      </c>
      <c r="J128" s="216">
        <f t="shared" si="28"/>
        <v>14</v>
      </c>
      <c r="K128" s="212">
        <f t="shared" si="29"/>
        <v>-7</v>
      </c>
      <c r="L128" s="217">
        <f t="shared" si="30"/>
        <v>33.333333333333336</v>
      </c>
      <c r="M128" s="276">
        <v>40</v>
      </c>
      <c r="N128" s="215">
        <f t="shared" si="31"/>
        <v>-10</v>
      </c>
      <c r="O128" s="216">
        <v>150</v>
      </c>
      <c r="P128" s="212">
        <v>100</v>
      </c>
      <c r="Q128" s="212">
        <v>121</v>
      </c>
      <c r="R128" s="250">
        <v>150</v>
      </c>
      <c r="S128" s="250">
        <v>150</v>
      </c>
      <c r="T128" s="250">
        <v>141</v>
      </c>
      <c r="U128" s="250">
        <v>150</v>
      </c>
      <c r="V128" s="250">
        <v>135</v>
      </c>
      <c r="W128" s="250">
        <v>92</v>
      </c>
      <c r="X128" s="250">
        <v>127</v>
      </c>
      <c r="Y128" s="250">
        <v>113</v>
      </c>
      <c r="Z128" s="250">
        <v>150</v>
      </c>
      <c r="AA128" s="281">
        <v>123</v>
      </c>
      <c r="AB128" s="250">
        <v>126</v>
      </c>
      <c r="AC128" s="250">
        <v>139</v>
      </c>
      <c r="AD128" s="250">
        <v>150</v>
      </c>
      <c r="AE128" s="250">
        <v>130</v>
      </c>
      <c r="AF128" s="250"/>
      <c r="AG128" s="250"/>
      <c r="AH128" s="250">
        <v>150</v>
      </c>
      <c r="AI128" s="250">
        <v>115</v>
      </c>
      <c r="AJ128" s="250"/>
      <c r="AK128" s="250"/>
      <c r="AL128" s="250"/>
      <c r="AM128" s="250">
        <v>130</v>
      </c>
      <c r="AN128" s="250">
        <v>131</v>
      </c>
      <c r="AO128" s="250"/>
      <c r="AP128" s="94"/>
      <c r="AQ128" s="94"/>
    </row>
    <row r="129" spans="1:43" s="39" customFormat="1" ht="34.5" customHeight="1">
      <c r="A129" s="200" t="s">
        <v>120</v>
      </c>
      <c r="B129" s="200" t="s">
        <v>122</v>
      </c>
      <c r="C129" s="170"/>
      <c r="D129" s="177">
        <v>20</v>
      </c>
      <c r="E129" s="212">
        <f>D129-K129</f>
        <v>19</v>
      </c>
      <c r="F129" s="212">
        <f>M129-D129</f>
        <v>10</v>
      </c>
      <c r="G129" s="213">
        <v>15</v>
      </c>
      <c r="H129" s="216">
        <f>I129+J129</f>
        <v>1</v>
      </c>
      <c r="I129" s="216">
        <f>COUNTIF(O129:AN129,"150")</f>
        <v>1</v>
      </c>
      <c r="J129" s="216">
        <f>COUNTIF(O129:AN129,"&lt;150")</f>
        <v>0</v>
      </c>
      <c r="K129" s="212">
        <f>I129-J129</f>
        <v>1</v>
      </c>
      <c r="L129" s="217">
        <f>SUM(I129/H129%)</f>
        <v>100</v>
      </c>
      <c r="M129" s="276">
        <v>30</v>
      </c>
      <c r="N129" s="215">
        <f>M129-D129</f>
        <v>10</v>
      </c>
      <c r="O129" s="216"/>
      <c r="P129" s="216"/>
      <c r="Q129" s="212"/>
      <c r="R129" s="250"/>
      <c r="S129" s="250"/>
      <c r="T129" s="250"/>
      <c r="U129" s="250"/>
      <c r="V129" s="250"/>
      <c r="W129" s="250"/>
      <c r="X129" s="250"/>
      <c r="Y129" s="250"/>
      <c r="Z129" s="250"/>
      <c r="AA129" s="281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>
        <v>150</v>
      </c>
      <c r="AM129" s="250"/>
      <c r="AN129" s="250"/>
      <c r="AO129" s="250"/>
      <c r="AP129" s="94"/>
      <c r="AQ129" s="94"/>
    </row>
    <row r="130" spans="1:43" s="39" customFormat="1" ht="34.5" customHeight="1">
      <c r="A130" s="200" t="s">
        <v>115</v>
      </c>
      <c r="B130" s="200" t="s">
        <v>122</v>
      </c>
      <c r="C130" s="170"/>
      <c r="D130" s="177">
        <v>20</v>
      </c>
      <c r="E130" s="212">
        <f t="shared" si="24"/>
        <v>21</v>
      </c>
      <c r="F130" s="212">
        <f t="shared" si="25"/>
        <v>10</v>
      </c>
      <c r="G130" s="213">
        <v>15</v>
      </c>
      <c r="H130" s="216">
        <f t="shared" si="26"/>
        <v>1</v>
      </c>
      <c r="I130" s="216">
        <f t="shared" si="27"/>
        <v>0</v>
      </c>
      <c r="J130" s="216">
        <f t="shared" si="28"/>
        <v>1</v>
      </c>
      <c r="K130" s="212">
        <f t="shared" si="29"/>
        <v>-1</v>
      </c>
      <c r="L130" s="217">
        <f t="shared" si="30"/>
        <v>0</v>
      </c>
      <c r="M130" s="276">
        <v>30</v>
      </c>
      <c r="N130" s="215">
        <f t="shared" si="31"/>
        <v>10</v>
      </c>
      <c r="O130" s="216"/>
      <c r="P130" s="216"/>
      <c r="Q130" s="212"/>
      <c r="R130" s="250"/>
      <c r="S130" s="250"/>
      <c r="T130" s="250"/>
      <c r="U130" s="250">
        <v>135</v>
      </c>
      <c r="V130" s="250"/>
      <c r="W130" s="250"/>
      <c r="X130" s="250"/>
      <c r="Y130" s="250"/>
      <c r="Z130" s="250"/>
      <c r="AA130" s="281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94"/>
      <c r="AQ130" s="94"/>
    </row>
    <row r="131" spans="1:43" s="97" customFormat="1" ht="34.5" customHeight="1" thickBot="1">
      <c r="A131" s="237" t="s">
        <v>126</v>
      </c>
      <c r="B131" s="237" t="s">
        <v>122</v>
      </c>
      <c r="C131" s="218"/>
      <c r="D131" s="219">
        <v>45</v>
      </c>
      <c r="E131" s="221">
        <f t="shared" si="24"/>
        <v>45</v>
      </c>
      <c r="F131" s="221">
        <f t="shared" si="25"/>
        <v>5</v>
      </c>
      <c r="G131" s="222">
        <v>45</v>
      </c>
      <c r="H131" s="223">
        <f t="shared" si="26"/>
        <v>0</v>
      </c>
      <c r="I131" s="223">
        <f t="shared" si="27"/>
        <v>0</v>
      </c>
      <c r="J131" s="223">
        <f t="shared" si="28"/>
        <v>0</v>
      </c>
      <c r="K131" s="221">
        <f t="shared" si="29"/>
        <v>0</v>
      </c>
      <c r="L131" s="224" t="e">
        <f t="shared" si="30"/>
        <v>#DIV/0!</v>
      </c>
      <c r="M131" s="277">
        <v>50</v>
      </c>
      <c r="N131" s="238">
        <f t="shared" si="31"/>
        <v>5</v>
      </c>
      <c r="O131" s="223"/>
      <c r="P131" s="221"/>
      <c r="Q131" s="221"/>
      <c r="R131" s="252"/>
      <c r="S131" s="252"/>
      <c r="T131" s="252"/>
      <c r="U131" s="252"/>
      <c r="V131" s="252"/>
      <c r="W131" s="252"/>
      <c r="X131" s="252"/>
      <c r="Y131" s="252"/>
      <c r="Z131" s="252"/>
      <c r="AA131" s="284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149"/>
      <c r="AQ131" s="149"/>
    </row>
    <row r="133" spans="1:43" ht="30">
      <c r="A133" s="95"/>
      <c r="B133" s="95"/>
      <c r="C133" s="95"/>
      <c r="D133" s="131"/>
      <c r="E133" s="131"/>
      <c r="F133" s="212"/>
      <c r="G133" s="230"/>
      <c r="H133" s="137"/>
      <c r="I133" s="137"/>
      <c r="J133" s="137"/>
      <c r="K133" s="231"/>
      <c r="L133" s="116"/>
      <c r="AP133" s="95"/>
      <c r="AQ133" s="95"/>
    </row>
    <row r="134" spans="1:43" ht="30">
      <c r="A134" s="95"/>
      <c r="B134" s="95"/>
      <c r="C134" s="95"/>
      <c r="D134" s="131"/>
      <c r="E134" s="131"/>
      <c r="F134" s="212"/>
      <c r="G134" s="230"/>
      <c r="H134" s="137"/>
      <c r="I134" s="137"/>
      <c r="J134" s="137"/>
      <c r="K134" s="231"/>
      <c r="L134" s="116"/>
      <c r="AP134" s="95"/>
      <c r="AQ134" s="95"/>
    </row>
    <row r="135" spans="1:43" ht="30">
      <c r="A135" s="95"/>
      <c r="B135" s="95"/>
      <c r="C135" s="95"/>
      <c r="D135" s="131"/>
      <c r="E135" s="131"/>
      <c r="F135" s="212"/>
      <c r="G135" s="230"/>
      <c r="H135" s="137"/>
      <c r="I135" s="137"/>
      <c r="J135" s="137"/>
      <c r="K135" s="231"/>
      <c r="L135" s="116"/>
      <c r="AP135" s="95"/>
      <c r="AQ135" s="95"/>
    </row>
    <row r="136" spans="1:43" ht="30">
      <c r="A136" s="95"/>
      <c r="B136" s="95"/>
      <c r="C136" s="95"/>
      <c r="D136" s="131"/>
      <c r="E136" s="131"/>
      <c r="F136" s="212"/>
      <c r="G136" s="230"/>
      <c r="H136" s="137"/>
      <c r="I136" s="137"/>
      <c r="J136" s="137"/>
      <c r="K136" s="231"/>
      <c r="L136" s="116"/>
      <c r="AP136" s="95"/>
      <c r="AQ136" s="95"/>
    </row>
    <row r="137" spans="4:7" ht="30">
      <c r="D137" s="121"/>
      <c r="E137" s="132"/>
      <c r="F137" s="232"/>
      <c r="G137" s="233"/>
    </row>
    <row r="138" spans="4:12" ht="30">
      <c r="D138" s="121"/>
      <c r="E138" s="132"/>
      <c r="F138" s="232"/>
      <c r="G138" s="233"/>
      <c r="H138" s="138"/>
      <c r="I138" s="137"/>
      <c r="J138" s="137"/>
      <c r="K138" s="231"/>
      <c r="L138" s="116"/>
    </row>
    <row r="139" spans="4:12" ht="30">
      <c r="D139" s="121"/>
      <c r="E139" s="132"/>
      <c r="F139" s="232"/>
      <c r="G139" s="233"/>
      <c r="H139" s="138"/>
      <c r="I139" s="137"/>
      <c r="J139" s="137"/>
      <c r="K139" s="231"/>
      <c r="L139" s="116"/>
    </row>
    <row r="140" spans="1:12" ht="30">
      <c r="A140" s="2"/>
      <c r="B140" s="96"/>
      <c r="C140" s="96"/>
      <c r="D140" s="131"/>
      <c r="E140" s="133"/>
      <c r="F140" s="216"/>
      <c r="G140" s="230"/>
      <c r="H140" s="137"/>
      <c r="I140" s="137"/>
      <c r="J140" s="137"/>
      <c r="K140" s="231"/>
      <c r="L140" s="116"/>
    </row>
    <row r="141" spans="4:12" ht="30">
      <c r="D141" s="121"/>
      <c r="E141" s="132"/>
      <c r="F141" s="232"/>
      <c r="G141" s="233"/>
      <c r="H141" s="138"/>
      <c r="I141" s="137"/>
      <c r="J141" s="137"/>
      <c r="K141" s="231"/>
      <c r="L141" s="116"/>
    </row>
    <row r="142" spans="4:12" ht="30">
      <c r="D142" s="121"/>
      <c r="E142" s="132"/>
      <c r="F142" s="232"/>
      <c r="G142" s="233"/>
      <c r="H142" s="138"/>
      <c r="I142" s="137"/>
      <c r="J142" s="137"/>
      <c r="K142" s="231"/>
      <c r="L142" s="116"/>
    </row>
    <row r="143" spans="4:12" ht="30">
      <c r="D143" s="121"/>
      <c r="E143" s="132"/>
      <c r="F143" s="232"/>
      <c r="G143" s="233"/>
      <c r="H143" s="138"/>
      <c r="I143" s="137"/>
      <c r="J143" s="137"/>
      <c r="K143" s="231"/>
      <c r="L143" s="116"/>
    </row>
    <row r="144" spans="4:12" ht="30">
      <c r="D144" s="121"/>
      <c r="E144" s="132"/>
      <c r="F144" s="232"/>
      <c r="G144" s="233"/>
      <c r="H144" s="138"/>
      <c r="I144" s="137"/>
      <c r="J144" s="137"/>
      <c r="K144" s="231"/>
      <c r="L144" s="116"/>
    </row>
    <row r="145" spans="4:12" ht="30">
      <c r="D145" s="121"/>
      <c r="E145" s="132"/>
      <c r="F145" s="232"/>
      <c r="G145" s="233"/>
      <c r="H145" s="138"/>
      <c r="I145" s="137"/>
      <c r="J145" s="137"/>
      <c r="K145" s="231"/>
      <c r="L145" s="116"/>
    </row>
    <row r="146" spans="4:12" ht="30">
      <c r="D146" s="121"/>
      <c r="E146" s="132"/>
      <c r="F146" s="232"/>
      <c r="G146" s="233"/>
      <c r="H146" s="138"/>
      <c r="I146" s="137"/>
      <c r="J146" s="137"/>
      <c r="K146" s="231"/>
      <c r="L146" s="116"/>
    </row>
    <row r="147" spans="4:12" ht="30">
      <c r="D147" s="121"/>
      <c r="E147" s="132"/>
      <c r="F147" s="232"/>
      <c r="G147" s="233"/>
      <c r="H147" s="138"/>
      <c r="I147" s="137"/>
      <c r="J147" s="137"/>
      <c r="K147" s="231"/>
      <c r="L147" s="116"/>
    </row>
    <row r="148" spans="4:12" ht="30">
      <c r="D148" s="121"/>
      <c r="E148" s="132"/>
      <c r="F148" s="232"/>
      <c r="G148" s="233"/>
      <c r="H148" s="138"/>
      <c r="I148" s="137"/>
      <c r="J148" s="137"/>
      <c r="K148" s="231"/>
      <c r="L148" s="116"/>
    </row>
    <row r="149" spans="4:12" ht="30">
      <c r="D149" s="121"/>
      <c r="E149" s="132"/>
      <c r="F149" s="232"/>
      <c r="G149" s="233"/>
      <c r="H149" s="138"/>
      <c r="I149" s="137"/>
      <c r="J149" s="137"/>
      <c r="K149" s="231"/>
      <c r="L149" s="116"/>
    </row>
    <row r="150" spans="4:12" ht="30">
      <c r="D150" s="121"/>
      <c r="E150" s="132"/>
      <c r="F150" s="232"/>
      <c r="G150" s="233"/>
      <c r="H150" s="138"/>
      <c r="I150" s="137"/>
      <c r="J150" s="137"/>
      <c r="K150" s="231"/>
      <c r="L150" s="116"/>
    </row>
    <row r="151" spans="4:12" ht="30">
      <c r="D151" s="121"/>
      <c r="E151" s="132"/>
      <c r="F151" s="232"/>
      <c r="G151" s="233"/>
      <c r="H151" s="138"/>
      <c r="I151" s="137"/>
      <c r="J151" s="137"/>
      <c r="K151" s="231"/>
      <c r="L151" s="116"/>
    </row>
    <row r="152" spans="4:12" ht="30">
      <c r="D152" s="121"/>
      <c r="E152" s="132"/>
      <c r="F152" s="232"/>
      <c r="G152" s="233"/>
      <c r="H152" s="138"/>
      <c r="I152" s="137"/>
      <c r="J152" s="137"/>
      <c r="K152" s="231"/>
      <c r="L152" s="116"/>
    </row>
    <row r="153" spans="4:7" ht="30">
      <c r="D153" s="121"/>
      <c r="E153" s="132"/>
      <c r="F153" s="232"/>
      <c r="G153" s="233"/>
    </row>
    <row r="154" spans="4:7" ht="30">
      <c r="D154" s="121"/>
      <c r="E154" s="132"/>
      <c r="F154" s="232"/>
      <c r="G154" s="233"/>
    </row>
    <row r="155" spans="4:7" ht="30">
      <c r="D155" s="121"/>
      <c r="E155" s="132"/>
      <c r="F155" s="232"/>
      <c r="G155" s="233"/>
    </row>
    <row r="156" spans="4:7" ht="30">
      <c r="D156" s="121"/>
      <c r="E156" s="132"/>
      <c r="F156" s="232"/>
      <c r="G156" s="233"/>
    </row>
    <row r="157" spans="4:7" ht="30">
      <c r="D157" s="121"/>
      <c r="E157" s="132"/>
      <c r="F157" s="232"/>
      <c r="G157" s="233"/>
    </row>
    <row r="158" spans="4:7" ht="30">
      <c r="D158" s="121"/>
      <c r="E158" s="132"/>
      <c r="F158" s="232"/>
      <c r="G158" s="233"/>
    </row>
    <row r="159" spans="4:7" ht="30">
      <c r="D159" s="121"/>
      <c r="E159" s="132"/>
      <c r="F159" s="232"/>
      <c r="G159" s="233"/>
    </row>
    <row r="160" spans="4:7" ht="30">
      <c r="D160" s="121"/>
      <c r="E160" s="132"/>
      <c r="F160" s="232"/>
      <c r="G160" s="233"/>
    </row>
    <row r="161" spans="4:7" ht="30">
      <c r="D161" s="121"/>
      <c r="E161" s="132"/>
      <c r="F161" s="232"/>
      <c r="G161" s="233"/>
    </row>
    <row r="162" spans="4:7" ht="30">
      <c r="D162" s="121"/>
      <c r="E162" s="132"/>
      <c r="F162" s="232"/>
      <c r="G162" s="233"/>
    </row>
    <row r="163" spans="4:7" ht="30">
      <c r="D163" s="121"/>
      <c r="E163" s="132"/>
      <c r="F163" s="232"/>
      <c r="G163" s="233"/>
    </row>
    <row r="164" spans="4:7" ht="30">
      <c r="D164" s="121"/>
      <c r="E164" s="132"/>
      <c r="F164" s="232"/>
      <c r="G164" s="233"/>
    </row>
    <row r="165" spans="4:7" ht="30">
      <c r="D165" s="121"/>
      <c r="E165" s="132"/>
      <c r="F165" s="232"/>
      <c r="G165" s="233"/>
    </row>
    <row r="166" spans="4:7" ht="30">
      <c r="D166" s="121"/>
      <c r="E166" s="132"/>
      <c r="F166" s="232"/>
      <c r="G166" s="233"/>
    </row>
    <row r="167" spans="4:7" ht="30">
      <c r="D167" s="121"/>
      <c r="E167" s="132"/>
      <c r="F167" s="232"/>
      <c r="G167" s="233"/>
    </row>
    <row r="168" spans="4:7" ht="30">
      <c r="D168" s="121"/>
      <c r="E168" s="132"/>
      <c r="F168" s="232"/>
      <c r="G168" s="233"/>
    </row>
    <row r="169" spans="4:7" ht="30">
      <c r="D169" s="121"/>
      <c r="E169" s="132"/>
      <c r="F169" s="232"/>
      <c r="G169" s="233"/>
    </row>
    <row r="170" spans="4:7" ht="30">
      <c r="D170" s="121"/>
      <c r="E170" s="132"/>
      <c r="F170" s="232"/>
      <c r="G170" s="233"/>
    </row>
    <row r="171" spans="4:7" ht="30">
      <c r="D171" s="121"/>
      <c r="E171" s="132"/>
      <c r="F171" s="232"/>
      <c r="G171" s="233"/>
    </row>
    <row r="172" spans="4:7" ht="30">
      <c r="D172" s="121"/>
      <c r="E172" s="132"/>
      <c r="F172" s="232"/>
      <c r="G172" s="233"/>
    </row>
    <row r="173" spans="4:7" ht="30">
      <c r="D173" s="121"/>
      <c r="E173" s="132"/>
      <c r="F173" s="232"/>
      <c r="G173" s="233"/>
    </row>
    <row r="174" spans="4:7" ht="30">
      <c r="D174" s="121"/>
      <c r="E174" s="132"/>
      <c r="F174" s="232"/>
      <c r="G174" s="233"/>
    </row>
    <row r="175" spans="4:7" ht="30">
      <c r="D175" s="121"/>
      <c r="E175" s="132"/>
      <c r="F175" s="232"/>
      <c r="G175" s="233"/>
    </row>
    <row r="176" spans="4:7" ht="30">
      <c r="D176" s="121"/>
      <c r="E176" s="132"/>
      <c r="F176" s="232"/>
      <c r="G176" s="233"/>
    </row>
    <row r="177" spans="4:7" ht="30">
      <c r="D177" s="121"/>
      <c r="E177" s="132"/>
      <c r="F177" s="232"/>
      <c r="G177" s="233"/>
    </row>
    <row r="178" spans="4:7" ht="30">
      <c r="D178" s="121"/>
      <c r="E178" s="132"/>
      <c r="F178" s="232"/>
      <c r="G178" s="233"/>
    </row>
    <row r="179" spans="4:7" ht="30">
      <c r="D179" s="121"/>
      <c r="E179" s="132"/>
      <c r="F179" s="232"/>
      <c r="G179" s="233"/>
    </row>
    <row r="180" spans="4:7" ht="30">
      <c r="D180" s="121"/>
      <c r="E180" s="132"/>
      <c r="F180" s="232"/>
      <c r="G180" s="233"/>
    </row>
    <row r="181" spans="4:7" ht="30">
      <c r="D181" s="121"/>
      <c r="E181" s="132"/>
      <c r="F181" s="232"/>
      <c r="G181" s="233"/>
    </row>
    <row r="182" spans="4:7" ht="30">
      <c r="D182" s="121"/>
      <c r="E182" s="132"/>
      <c r="F182" s="232"/>
      <c r="G182" s="233"/>
    </row>
    <row r="183" spans="4:7" ht="30">
      <c r="D183" s="121"/>
      <c r="E183" s="132"/>
      <c r="F183" s="232"/>
      <c r="G183" s="233"/>
    </row>
    <row r="184" spans="4:7" ht="30">
      <c r="D184" s="121"/>
      <c r="E184" s="132"/>
      <c r="F184" s="232"/>
      <c r="G184" s="233"/>
    </row>
    <row r="185" spans="4:7" ht="30">
      <c r="D185" s="121"/>
      <c r="E185" s="132"/>
      <c r="F185" s="232"/>
      <c r="G185" s="233"/>
    </row>
    <row r="186" spans="4:7" ht="30">
      <c r="D186" s="121"/>
      <c r="E186" s="132"/>
      <c r="F186" s="232"/>
      <c r="G186" s="233"/>
    </row>
    <row r="187" spans="4:7" ht="30">
      <c r="D187" s="121"/>
      <c r="E187" s="132"/>
      <c r="F187" s="232"/>
      <c r="G187" s="233"/>
    </row>
    <row r="188" spans="4:7" ht="30">
      <c r="D188" s="121"/>
      <c r="E188" s="132"/>
      <c r="F188" s="232"/>
      <c r="G188" s="233"/>
    </row>
    <row r="189" spans="4:7" ht="30">
      <c r="D189" s="121"/>
      <c r="E189" s="132"/>
      <c r="F189" s="232"/>
      <c r="G189" s="233"/>
    </row>
    <row r="190" spans="4:7" ht="30">
      <c r="D190" s="121"/>
      <c r="E190" s="132"/>
      <c r="F190" s="232"/>
      <c r="G190" s="233"/>
    </row>
    <row r="191" spans="4:7" ht="30">
      <c r="D191" s="121"/>
      <c r="E191" s="132"/>
      <c r="F191" s="232"/>
      <c r="G191" s="233"/>
    </row>
    <row r="192" spans="4:7" ht="30">
      <c r="D192" s="121"/>
      <c r="E192" s="132"/>
      <c r="F192" s="232"/>
      <c r="G192" s="233"/>
    </row>
    <row r="193" spans="4:7" ht="30">
      <c r="D193" s="121"/>
      <c r="E193" s="132"/>
      <c r="F193" s="232"/>
      <c r="G193" s="233"/>
    </row>
    <row r="194" spans="4:7" ht="30">
      <c r="D194" s="121"/>
      <c r="E194" s="132"/>
      <c r="F194" s="232"/>
      <c r="G194" s="233"/>
    </row>
    <row r="195" spans="4:7" ht="30">
      <c r="D195" s="121"/>
      <c r="E195" s="132"/>
      <c r="F195" s="232"/>
      <c r="G195" s="233"/>
    </row>
    <row r="196" spans="4:7" ht="30">
      <c r="D196" s="121"/>
      <c r="E196" s="132"/>
      <c r="F196" s="232"/>
      <c r="G196" s="233"/>
    </row>
    <row r="197" spans="4:7" ht="30">
      <c r="D197" s="121"/>
      <c r="E197" s="132"/>
      <c r="F197" s="232"/>
      <c r="G197" s="233"/>
    </row>
    <row r="198" spans="4:7" ht="30">
      <c r="D198" s="121"/>
      <c r="E198" s="132"/>
      <c r="F198" s="232"/>
      <c r="G198" s="233"/>
    </row>
    <row r="199" spans="4:7" ht="30">
      <c r="D199" s="121"/>
      <c r="E199" s="132"/>
      <c r="F199" s="232"/>
      <c r="G199" s="233"/>
    </row>
    <row r="200" spans="4:7" ht="30">
      <c r="D200" s="121"/>
      <c r="E200" s="132"/>
      <c r="F200" s="232"/>
      <c r="G200" s="233"/>
    </row>
    <row r="201" spans="4:7" ht="30">
      <c r="D201" s="121"/>
      <c r="E201" s="132"/>
      <c r="F201" s="232"/>
      <c r="G201" s="233"/>
    </row>
    <row r="202" spans="4:7" ht="30">
      <c r="D202" s="121"/>
      <c r="E202" s="132"/>
      <c r="F202" s="232"/>
      <c r="G202" s="233"/>
    </row>
    <row r="203" spans="4:7" ht="30">
      <c r="D203" s="121"/>
      <c r="E203" s="132"/>
      <c r="F203" s="232"/>
      <c r="G203" s="233"/>
    </row>
    <row r="204" spans="4:7" ht="30">
      <c r="D204" s="121"/>
      <c r="E204" s="132"/>
      <c r="F204" s="232"/>
      <c r="G204" s="233"/>
    </row>
    <row r="205" spans="4:7" ht="30">
      <c r="D205" s="121"/>
      <c r="E205" s="132"/>
      <c r="F205" s="232"/>
      <c r="G205" s="233"/>
    </row>
    <row r="206" spans="4:7" ht="30">
      <c r="D206" s="121"/>
      <c r="E206" s="132"/>
      <c r="F206" s="232"/>
      <c r="G206" s="233"/>
    </row>
    <row r="207" spans="4:7" ht="30">
      <c r="D207" s="121"/>
      <c r="E207" s="132"/>
      <c r="F207" s="232"/>
      <c r="G207" s="233"/>
    </row>
    <row r="208" spans="4:7" ht="30">
      <c r="D208" s="121"/>
      <c r="E208" s="132"/>
      <c r="F208" s="232"/>
      <c r="G208" s="233"/>
    </row>
    <row r="209" spans="4:7" ht="30">
      <c r="D209" s="121"/>
      <c r="E209" s="132"/>
      <c r="F209" s="232"/>
      <c r="G209" s="233"/>
    </row>
    <row r="210" spans="4:7" ht="30">
      <c r="D210" s="121"/>
      <c r="E210" s="132"/>
      <c r="F210" s="232"/>
      <c r="G210" s="233"/>
    </row>
    <row r="211" spans="4:7" ht="30">
      <c r="D211" s="121"/>
      <c r="E211" s="132"/>
      <c r="F211" s="232"/>
      <c r="G211" s="233"/>
    </row>
    <row r="212" spans="4:7" ht="30">
      <c r="D212" s="121"/>
      <c r="E212" s="132"/>
      <c r="F212" s="232"/>
      <c r="G212" s="233"/>
    </row>
    <row r="213" spans="4:7" ht="30">
      <c r="D213" s="121"/>
      <c r="E213" s="132"/>
      <c r="F213" s="232"/>
      <c r="G213" s="233"/>
    </row>
    <row r="214" spans="4:7" ht="30">
      <c r="D214" s="121"/>
      <c r="E214" s="132"/>
      <c r="F214" s="232"/>
      <c r="G214" s="233"/>
    </row>
    <row r="215" spans="4:7" ht="30">
      <c r="D215" s="121"/>
      <c r="E215" s="132"/>
      <c r="F215" s="232"/>
      <c r="G215" s="233"/>
    </row>
    <row r="216" spans="4:7" ht="30">
      <c r="D216" s="121"/>
      <c r="E216" s="132"/>
      <c r="F216" s="232"/>
      <c r="G216" s="233"/>
    </row>
    <row r="217" spans="4:7" ht="30">
      <c r="D217" s="121"/>
      <c r="E217" s="132"/>
      <c r="F217" s="232"/>
      <c r="G217" s="233"/>
    </row>
    <row r="218" spans="4:7" ht="30">
      <c r="D218" s="121"/>
      <c r="E218" s="132"/>
      <c r="F218" s="232"/>
      <c r="G218" s="233"/>
    </row>
    <row r="219" spans="4:7" ht="30">
      <c r="D219" s="121"/>
      <c r="E219" s="132"/>
      <c r="F219" s="232"/>
      <c r="G219" s="233"/>
    </row>
    <row r="220" spans="4:7" ht="30">
      <c r="D220" s="121"/>
      <c r="E220" s="132"/>
      <c r="F220" s="232"/>
      <c r="G220" s="233"/>
    </row>
    <row r="221" spans="4:7" ht="30">
      <c r="D221" s="121"/>
      <c r="E221" s="132"/>
      <c r="F221" s="232"/>
      <c r="G221" s="233"/>
    </row>
    <row r="222" spans="4:7" ht="30">
      <c r="D222" s="121"/>
      <c r="E222" s="132"/>
      <c r="F222" s="232"/>
      <c r="G222" s="233"/>
    </row>
    <row r="223" spans="4:7" ht="30">
      <c r="D223" s="121"/>
      <c r="E223" s="132"/>
      <c r="F223" s="232"/>
      <c r="G223" s="233"/>
    </row>
    <row r="224" spans="4:7" ht="30">
      <c r="D224" s="121"/>
      <c r="E224" s="132"/>
      <c r="F224" s="232"/>
      <c r="G224" s="233"/>
    </row>
    <row r="225" spans="4:7" ht="30">
      <c r="D225" s="121"/>
      <c r="E225" s="132"/>
      <c r="F225" s="232"/>
      <c r="G225" s="233"/>
    </row>
    <row r="226" spans="4:7" ht="30">
      <c r="D226" s="121"/>
      <c r="E226" s="132"/>
      <c r="F226" s="232"/>
      <c r="G226" s="233"/>
    </row>
    <row r="227" spans="4:7" ht="30">
      <c r="D227" s="121"/>
      <c r="E227" s="132"/>
      <c r="F227" s="232"/>
      <c r="G227" s="233"/>
    </row>
    <row r="228" spans="4:7" ht="30">
      <c r="D228" s="121"/>
      <c r="E228" s="132"/>
      <c r="F228" s="232"/>
      <c r="G228" s="233"/>
    </row>
    <row r="229" spans="4:7" ht="30">
      <c r="D229" s="121"/>
      <c r="E229" s="132"/>
      <c r="F229" s="232"/>
      <c r="G229" s="233"/>
    </row>
    <row r="230" spans="4:7" ht="30">
      <c r="D230" s="121"/>
      <c r="E230" s="132"/>
      <c r="F230" s="232"/>
      <c r="G230" s="233"/>
    </row>
    <row r="231" spans="4:7" ht="30">
      <c r="D231" s="121"/>
      <c r="E231" s="132"/>
      <c r="F231" s="232"/>
      <c r="G231" s="233"/>
    </row>
    <row r="232" spans="4:7" ht="30">
      <c r="D232" s="121"/>
      <c r="E232" s="132"/>
      <c r="F232" s="232"/>
      <c r="G232" s="233"/>
    </row>
    <row r="233" spans="4:7" ht="30">
      <c r="D233" s="121"/>
      <c r="E233" s="132"/>
      <c r="F233" s="232"/>
      <c r="G233" s="233"/>
    </row>
    <row r="234" spans="4:7" ht="30">
      <c r="D234" s="121"/>
      <c r="E234" s="132"/>
      <c r="F234" s="232"/>
      <c r="G234" s="233"/>
    </row>
    <row r="235" spans="4:7" ht="30">
      <c r="D235" s="121"/>
      <c r="E235" s="132"/>
      <c r="F235" s="232"/>
      <c r="G235" s="233"/>
    </row>
    <row r="236" spans="4:7" ht="30">
      <c r="D236" s="121"/>
      <c r="E236" s="132"/>
      <c r="F236" s="232"/>
      <c r="G236" s="233"/>
    </row>
    <row r="237" spans="4:7" ht="30">
      <c r="D237" s="121"/>
      <c r="E237" s="132"/>
      <c r="F237" s="232"/>
      <c r="G237" s="233"/>
    </row>
    <row r="238" spans="4:7" ht="30">
      <c r="D238" s="121"/>
      <c r="E238" s="132"/>
      <c r="F238" s="232"/>
      <c r="G238" s="233"/>
    </row>
    <row r="239" spans="4:7" ht="30">
      <c r="D239" s="121"/>
      <c r="E239" s="132"/>
      <c r="F239" s="232"/>
      <c r="G239" s="233"/>
    </row>
    <row r="240" spans="4:7" ht="30">
      <c r="D240" s="121"/>
      <c r="E240" s="132"/>
      <c r="F240" s="232"/>
      <c r="G240" s="233"/>
    </row>
    <row r="241" spans="4:7" ht="30">
      <c r="D241" s="121"/>
      <c r="E241" s="132"/>
      <c r="F241" s="232"/>
      <c r="G241" s="233"/>
    </row>
    <row r="242" spans="4:7" ht="30">
      <c r="D242" s="121"/>
      <c r="E242" s="132"/>
      <c r="F242" s="232"/>
      <c r="G242" s="233"/>
    </row>
    <row r="243" spans="4:7" ht="30">
      <c r="D243" s="121"/>
      <c r="E243" s="132"/>
      <c r="F243" s="232"/>
      <c r="G243" s="233"/>
    </row>
    <row r="244" spans="4:7" ht="30">
      <c r="D244" s="121"/>
      <c r="E244" s="132"/>
      <c r="F244" s="232"/>
      <c r="G244" s="233"/>
    </row>
    <row r="245" spans="4:7" ht="30">
      <c r="D245" s="121"/>
      <c r="E245" s="132"/>
      <c r="F245" s="232"/>
      <c r="G245" s="233"/>
    </row>
    <row r="246" spans="4:7" ht="30">
      <c r="D246" s="121"/>
      <c r="E246" s="132"/>
      <c r="F246" s="232"/>
      <c r="G246" s="233"/>
    </row>
    <row r="247" spans="4:7" ht="30">
      <c r="D247" s="121"/>
      <c r="E247" s="132"/>
      <c r="F247" s="232"/>
      <c r="G247" s="233"/>
    </row>
    <row r="248" spans="4:7" ht="30">
      <c r="D248" s="121"/>
      <c r="E248" s="132"/>
      <c r="F248" s="232"/>
      <c r="G248" s="233"/>
    </row>
    <row r="249" spans="4:7" ht="30">
      <c r="D249" s="121"/>
      <c r="E249" s="132"/>
      <c r="F249" s="232"/>
      <c r="G249" s="233"/>
    </row>
    <row r="250" spans="4:7" ht="30">
      <c r="D250" s="121"/>
      <c r="E250" s="132"/>
      <c r="F250" s="232"/>
      <c r="G250" s="233"/>
    </row>
    <row r="251" spans="4:7" ht="30">
      <c r="D251" s="121"/>
      <c r="E251" s="132"/>
      <c r="F251" s="232"/>
      <c r="G251" s="233"/>
    </row>
    <row r="252" spans="4:7" ht="30">
      <c r="D252" s="121"/>
      <c r="E252" s="132"/>
      <c r="F252" s="232"/>
      <c r="G252" s="233"/>
    </row>
    <row r="253" spans="4:7" ht="30">
      <c r="D253" s="121"/>
      <c r="E253" s="132"/>
      <c r="F253" s="232"/>
      <c r="G253" s="233"/>
    </row>
    <row r="254" spans="4:7" ht="30">
      <c r="D254" s="121"/>
      <c r="E254" s="132"/>
      <c r="F254" s="232"/>
      <c r="G254" s="233"/>
    </row>
    <row r="255" spans="4:7" ht="30">
      <c r="D255" s="121"/>
      <c r="E255" s="132"/>
      <c r="F255" s="232"/>
      <c r="G255" s="233"/>
    </row>
    <row r="256" spans="4:7" ht="30">
      <c r="D256" s="121"/>
      <c r="E256" s="132"/>
      <c r="F256" s="232"/>
      <c r="G256" s="233"/>
    </row>
    <row r="257" spans="4:7" ht="30">
      <c r="D257" s="121"/>
      <c r="E257" s="132"/>
      <c r="F257" s="232"/>
      <c r="G257" s="233"/>
    </row>
    <row r="258" spans="4:7" ht="30">
      <c r="D258" s="121"/>
      <c r="E258" s="132"/>
      <c r="F258" s="232"/>
      <c r="G258" s="233"/>
    </row>
    <row r="259" spans="4:7" ht="30">
      <c r="D259" s="121"/>
      <c r="E259" s="132"/>
      <c r="F259" s="232"/>
      <c r="G259" s="233"/>
    </row>
    <row r="260" spans="4:7" ht="30">
      <c r="D260" s="121"/>
      <c r="E260" s="132"/>
      <c r="F260" s="232"/>
      <c r="G260" s="233"/>
    </row>
    <row r="261" spans="4:7" ht="30">
      <c r="D261" s="121"/>
      <c r="E261" s="132"/>
      <c r="F261" s="232"/>
      <c r="G261" s="233"/>
    </row>
    <row r="262" spans="4:7" ht="30">
      <c r="D262" s="121"/>
      <c r="E262" s="132"/>
      <c r="F262" s="232"/>
      <c r="G262" s="233"/>
    </row>
    <row r="263" spans="4:7" ht="30">
      <c r="D263" s="121"/>
      <c r="E263" s="132"/>
      <c r="F263" s="232"/>
      <c r="G263" s="233"/>
    </row>
    <row r="264" spans="4:7" ht="30">
      <c r="D264" s="121"/>
      <c r="E264" s="132"/>
      <c r="F264" s="232"/>
      <c r="G264" s="233"/>
    </row>
    <row r="265" spans="4:7" ht="30">
      <c r="D265" s="121"/>
      <c r="E265" s="132"/>
      <c r="F265" s="232"/>
      <c r="G265" s="233"/>
    </row>
    <row r="266" spans="4:7" ht="30">
      <c r="D266" s="121"/>
      <c r="E266" s="132"/>
      <c r="F266" s="232"/>
      <c r="G266" s="233"/>
    </row>
    <row r="267" spans="4:7" ht="30">
      <c r="D267" s="121"/>
      <c r="E267" s="132"/>
      <c r="F267" s="232"/>
      <c r="G267" s="233"/>
    </row>
    <row r="268" spans="4:7" ht="30">
      <c r="D268" s="121"/>
      <c r="E268" s="132"/>
      <c r="F268" s="232"/>
      <c r="G268" s="233"/>
    </row>
    <row r="269" spans="4:7" ht="30">
      <c r="D269" s="121"/>
      <c r="E269" s="132"/>
      <c r="F269" s="232"/>
      <c r="G269" s="233"/>
    </row>
    <row r="270" spans="4:7" ht="30">
      <c r="D270" s="121"/>
      <c r="E270" s="132"/>
      <c r="F270" s="232"/>
      <c r="G270" s="233"/>
    </row>
    <row r="271" spans="4:7" ht="30">
      <c r="D271" s="121"/>
      <c r="E271" s="132"/>
      <c r="F271" s="232"/>
      <c r="G271" s="233"/>
    </row>
    <row r="272" spans="4:7" ht="30">
      <c r="D272" s="121"/>
      <c r="E272" s="132"/>
      <c r="F272" s="232"/>
      <c r="G272" s="233"/>
    </row>
    <row r="273" spans="4:7" ht="30">
      <c r="D273" s="121"/>
      <c r="E273" s="132"/>
      <c r="F273" s="232"/>
      <c r="G273" s="233"/>
    </row>
    <row r="274" spans="4:7" ht="30">
      <c r="D274" s="121"/>
      <c r="E274" s="132"/>
      <c r="F274" s="232"/>
      <c r="G274" s="233"/>
    </row>
    <row r="275" spans="4:7" ht="30">
      <c r="D275" s="121"/>
      <c r="E275" s="132"/>
      <c r="F275" s="232"/>
      <c r="G275" s="233"/>
    </row>
    <row r="276" spans="4:7" ht="30">
      <c r="D276" s="121"/>
      <c r="E276" s="132"/>
      <c r="F276" s="232"/>
      <c r="G276" s="233"/>
    </row>
    <row r="277" spans="4:7" ht="30">
      <c r="D277" s="121"/>
      <c r="E277" s="132"/>
      <c r="F277" s="232"/>
      <c r="G277" s="233"/>
    </row>
    <row r="278" spans="4:7" ht="30">
      <c r="D278" s="121"/>
      <c r="E278" s="132"/>
      <c r="F278" s="232"/>
      <c r="G278" s="233"/>
    </row>
    <row r="279" spans="4:7" ht="30">
      <c r="D279" s="121"/>
      <c r="E279" s="132"/>
      <c r="F279" s="232"/>
      <c r="G279" s="233"/>
    </row>
    <row r="280" spans="4:7" ht="30">
      <c r="D280" s="121"/>
      <c r="E280" s="132"/>
      <c r="F280" s="232"/>
      <c r="G280" s="233"/>
    </row>
    <row r="281" spans="4:7" ht="30">
      <c r="D281" s="121"/>
      <c r="E281" s="132"/>
      <c r="F281" s="232"/>
      <c r="G281" s="233"/>
    </row>
    <row r="282" spans="4:7" ht="30">
      <c r="D282" s="121"/>
      <c r="E282" s="132"/>
      <c r="F282" s="232"/>
      <c r="G282" s="233"/>
    </row>
    <row r="283" spans="4:7" ht="30">
      <c r="D283" s="121"/>
      <c r="E283" s="132"/>
      <c r="F283" s="232"/>
      <c r="G283" s="233"/>
    </row>
    <row r="284" spans="4:7" ht="30">
      <c r="D284" s="121"/>
      <c r="E284" s="132"/>
      <c r="F284" s="232"/>
      <c r="G284" s="233"/>
    </row>
    <row r="285" spans="4:7" ht="30">
      <c r="D285" s="121"/>
      <c r="E285" s="132"/>
      <c r="F285" s="232"/>
      <c r="G285" s="233"/>
    </row>
    <row r="286" spans="4:7" ht="30">
      <c r="D286" s="121"/>
      <c r="E286" s="132"/>
      <c r="F286" s="232"/>
      <c r="G286" s="233"/>
    </row>
    <row r="287" spans="4:7" ht="30">
      <c r="D287" s="121"/>
      <c r="E287" s="132"/>
      <c r="F287" s="232"/>
      <c r="G287" s="233"/>
    </row>
    <row r="288" spans="4:7" ht="30">
      <c r="D288" s="121"/>
      <c r="E288" s="132"/>
      <c r="F288" s="232"/>
      <c r="G288" s="233"/>
    </row>
    <row r="289" spans="4:7" ht="30">
      <c r="D289" s="121"/>
      <c r="E289" s="132"/>
      <c r="F289" s="232"/>
      <c r="G289" s="233"/>
    </row>
    <row r="290" spans="4:7" ht="30">
      <c r="D290" s="121"/>
      <c r="E290" s="132"/>
      <c r="F290" s="232"/>
      <c r="G290" s="233"/>
    </row>
    <row r="291" spans="4:7" ht="30">
      <c r="D291" s="121"/>
      <c r="E291" s="132"/>
      <c r="F291" s="232"/>
      <c r="G291" s="233"/>
    </row>
    <row r="292" spans="4:7" ht="30">
      <c r="D292" s="121"/>
      <c r="E292" s="132"/>
      <c r="F292" s="232"/>
      <c r="G292" s="233"/>
    </row>
    <row r="293" spans="4:7" ht="30">
      <c r="D293" s="121"/>
      <c r="E293" s="132"/>
      <c r="F293" s="232"/>
      <c r="G293" s="233"/>
    </row>
    <row r="294" spans="4:7" ht="30">
      <c r="D294" s="121"/>
      <c r="E294" s="132"/>
      <c r="F294" s="232"/>
      <c r="G294" s="233"/>
    </row>
    <row r="295" spans="4:7" ht="30">
      <c r="D295" s="121"/>
      <c r="E295" s="132"/>
      <c r="F295" s="232"/>
      <c r="G295" s="233"/>
    </row>
    <row r="296" spans="4:7" ht="30">
      <c r="D296" s="121"/>
      <c r="E296" s="132"/>
      <c r="F296" s="232"/>
      <c r="G296" s="233"/>
    </row>
    <row r="297" spans="4:7" ht="30">
      <c r="D297" s="121"/>
      <c r="E297" s="132"/>
      <c r="F297" s="232"/>
      <c r="G297" s="233"/>
    </row>
    <row r="298" spans="4:7" ht="30">
      <c r="D298" s="121"/>
      <c r="E298" s="132"/>
      <c r="F298" s="232"/>
      <c r="G298" s="233"/>
    </row>
    <row r="299" spans="4:7" ht="30">
      <c r="D299" s="121"/>
      <c r="E299" s="132"/>
      <c r="F299" s="232"/>
      <c r="G299" s="233"/>
    </row>
    <row r="300" spans="4:7" ht="30">
      <c r="D300" s="121"/>
      <c r="E300" s="132"/>
      <c r="F300" s="232"/>
      <c r="G300" s="233"/>
    </row>
    <row r="301" spans="4:7" ht="30">
      <c r="D301" s="121"/>
      <c r="E301" s="132"/>
      <c r="F301" s="232"/>
      <c r="G301" s="233"/>
    </row>
    <row r="302" spans="4:7" ht="30">
      <c r="D302" s="121"/>
      <c r="E302" s="132"/>
      <c r="F302" s="232"/>
      <c r="G302" s="233"/>
    </row>
    <row r="303" spans="4:7" ht="30">
      <c r="D303" s="121"/>
      <c r="E303" s="132"/>
      <c r="F303" s="232"/>
      <c r="G303" s="233"/>
    </row>
    <row r="304" spans="4:7" ht="30">
      <c r="D304" s="121"/>
      <c r="E304" s="132"/>
      <c r="F304" s="232"/>
      <c r="G304" s="233"/>
    </row>
    <row r="305" spans="4:7" ht="30">
      <c r="D305" s="121"/>
      <c r="E305" s="132"/>
      <c r="F305" s="232"/>
      <c r="G305" s="233"/>
    </row>
    <row r="306" spans="4:7" ht="30">
      <c r="D306" s="121"/>
      <c r="E306" s="132"/>
      <c r="F306" s="232"/>
      <c r="G306" s="233"/>
    </row>
    <row r="307" spans="4:7" ht="30">
      <c r="D307" s="121"/>
      <c r="E307" s="132"/>
      <c r="F307" s="232"/>
      <c r="G307" s="233"/>
    </row>
    <row r="308" spans="4:7" ht="30">
      <c r="D308" s="121"/>
      <c r="E308" s="132"/>
      <c r="F308" s="232"/>
      <c r="G308" s="233"/>
    </row>
    <row r="309" spans="4:7" ht="30">
      <c r="D309" s="121"/>
      <c r="E309" s="132"/>
      <c r="F309" s="232"/>
      <c r="G309" s="233"/>
    </row>
    <row r="310" spans="4:7" ht="30">
      <c r="D310" s="121"/>
      <c r="E310" s="132"/>
      <c r="F310" s="232"/>
      <c r="G310" s="233"/>
    </row>
    <row r="311" spans="4:7" ht="30">
      <c r="D311" s="121"/>
      <c r="E311" s="132"/>
      <c r="F311" s="232"/>
      <c r="G311" s="233"/>
    </row>
    <row r="312" spans="4:7" ht="30">
      <c r="D312" s="121"/>
      <c r="E312" s="132"/>
      <c r="F312" s="232"/>
      <c r="G312" s="233"/>
    </row>
    <row r="313" spans="4:7" ht="30">
      <c r="D313" s="121"/>
      <c r="E313" s="132"/>
      <c r="F313" s="232"/>
      <c r="G313" s="233"/>
    </row>
    <row r="314" spans="4:7" ht="30">
      <c r="D314" s="121"/>
      <c r="E314" s="132"/>
      <c r="F314" s="232"/>
      <c r="G314" s="233"/>
    </row>
    <row r="315" spans="4:7" ht="30">
      <c r="D315" s="121"/>
      <c r="E315" s="132"/>
      <c r="F315" s="232"/>
      <c r="G315" s="233"/>
    </row>
    <row r="316" spans="4:7" ht="30">
      <c r="D316" s="121"/>
      <c r="E316" s="132"/>
      <c r="F316" s="232"/>
      <c r="G316" s="233"/>
    </row>
    <row r="317" spans="4:7" ht="30">
      <c r="D317" s="121"/>
      <c r="E317" s="132"/>
      <c r="F317" s="232"/>
      <c r="G317" s="233"/>
    </row>
    <row r="318" spans="4:7" ht="30">
      <c r="D318" s="121"/>
      <c r="E318" s="132"/>
      <c r="F318" s="232"/>
      <c r="G318" s="233"/>
    </row>
    <row r="319" spans="4:7" ht="30">
      <c r="D319" s="121"/>
      <c r="E319" s="132"/>
      <c r="F319" s="232"/>
      <c r="G319" s="233"/>
    </row>
    <row r="320" spans="4:7" ht="30">
      <c r="D320" s="121"/>
      <c r="E320" s="132"/>
      <c r="F320" s="232"/>
      <c r="G320" s="233"/>
    </row>
    <row r="321" spans="4:7" ht="30">
      <c r="D321" s="121"/>
      <c r="E321" s="132"/>
      <c r="F321" s="232"/>
      <c r="G321" s="233"/>
    </row>
    <row r="322" spans="4:7" ht="30">
      <c r="D322" s="121"/>
      <c r="E322" s="132"/>
      <c r="F322" s="232"/>
      <c r="G322" s="233"/>
    </row>
    <row r="323" spans="4:7" ht="30">
      <c r="D323" s="121"/>
      <c r="E323" s="132"/>
      <c r="F323" s="232"/>
      <c r="G323" s="233"/>
    </row>
    <row r="324" spans="4:7" ht="30">
      <c r="D324" s="121"/>
      <c r="E324" s="132"/>
      <c r="F324" s="232"/>
      <c r="G324" s="233"/>
    </row>
    <row r="325" spans="4:7" ht="30">
      <c r="D325" s="121"/>
      <c r="E325" s="132"/>
      <c r="F325" s="232"/>
      <c r="G325" s="233"/>
    </row>
    <row r="326" spans="4:7" ht="30">
      <c r="D326" s="121"/>
      <c r="E326" s="132"/>
      <c r="F326" s="232"/>
      <c r="G326" s="233"/>
    </row>
    <row r="327" spans="4:7" ht="30">
      <c r="D327" s="121"/>
      <c r="E327" s="132"/>
      <c r="F327" s="232"/>
      <c r="G327" s="233"/>
    </row>
    <row r="328" spans="4:7" ht="30">
      <c r="D328" s="121"/>
      <c r="E328" s="132"/>
      <c r="F328" s="232"/>
      <c r="G328" s="233"/>
    </row>
    <row r="329" spans="4:7" ht="30">
      <c r="D329" s="121"/>
      <c r="E329" s="132"/>
      <c r="F329" s="232"/>
      <c r="G329" s="233"/>
    </row>
    <row r="330" spans="4:7" ht="30">
      <c r="D330" s="121"/>
      <c r="E330" s="132"/>
      <c r="F330" s="232"/>
      <c r="G330" s="233"/>
    </row>
    <row r="331" spans="4:7" ht="30">
      <c r="D331" s="121"/>
      <c r="E331" s="132"/>
      <c r="F331" s="232"/>
      <c r="G331" s="233"/>
    </row>
    <row r="332" spans="4:7" ht="30">
      <c r="D332" s="121"/>
      <c r="E332" s="132"/>
      <c r="F332" s="232"/>
      <c r="G332" s="233"/>
    </row>
    <row r="333" spans="4:7" ht="30">
      <c r="D333" s="121"/>
      <c r="E333" s="132"/>
      <c r="F333" s="232"/>
      <c r="G333" s="233"/>
    </row>
    <row r="334" spans="4:7" ht="30">
      <c r="D334" s="121"/>
      <c r="E334" s="132"/>
      <c r="F334" s="232"/>
      <c r="G334" s="233"/>
    </row>
    <row r="335" spans="4:7" ht="30">
      <c r="D335" s="121"/>
      <c r="E335" s="132"/>
      <c r="F335" s="232"/>
      <c r="G335" s="233"/>
    </row>
    <row r="336" spans="4:7" ht="30">
      <c r="D336" s="121"/>
      <c r="E336" s="132"/>
      <c r="F336" s="232"/>
      <c r="G336" s="233"/>
    </row>
    <row r="337" spans="4:7" ht="30">
      <c r="D337" s="121"/>
      <c r="E337" s="132"/>
      <c r="F337" s="232"/>
      <c r="G337" s="233"/>
    </row>
    <row r="338" spans="4:7" ht="30">
      <c r="D338" s="121"/>
      <c r="E338" s="132"/>
      <c r="F338" s="232"/>
      <c r="G338" s="233"/>
    </row>
    <row r="339" spans="4:7" ht="30">
      <c r="D339" s="121"/>
      <c r="E339" s="132"/>
      <c r="F339" s="232"/>
      <c r="G339" s="233"/>
    </row>
    <row r="340" spans="4:7" ht="30">
      <c r="D340" s="121"/>
      <c r="E340" s="132"/>
      <c r="F340" s="232"/>
      <c r="G340" s="233"/>
    </row>
    <row r="341" spans="4:7" ht="30">
      <c r="D341" s="121"/>
      <c r="E341" s="132"/>
      <c r="F341" s="232"/>
      <c r="G341" s="233"/>
    </row>
    <row r="342" spans="4:7" ht="30">
      <c r="D342" s="121"/>
      <c r="E342" s="132"/>
      <c r="F342" s="232"/>
      <c r="G342" s="233"/>
    </row>
    <row r="343" spans="4:7" ht="30">
      <c r="D343" s="121"/>
      <c r="E343" s="132"/>
      <c r="F343" s="232"/>
      <c r="G343" s="233"/>
    </row>
    <row r="344" spans="4:7" ht="30">
      <c r="D344" s="121"/>
      <c r="E344" s="132"/>
      <c r="F344" s="232"/>
      <c r="G344" s="233"/>
    </row>
    <row r="345" spans="4:7" ht="30">
      <c r="D345" s="121"/>
      <c r="E345" s="132"/>
      <c r="F345" s="232"/>
      <c r="G345" s="233"/>
    </row>
    <row r="346" spans="4:7" ht="30">
      <c r="D346" s="121"/>
      <c r="E346" s="132"/>
      <c r="F346" s="232"/>
      <c r="G346" s="233"/>
    </row>
    <row r="347" spans="4:7" ht="30">
      <c r="D347" s="121"/>
      <c r="E347" s="132"/>
      <c r="F347" s="232"/>
      <c r="G347" s="233"/>
    </row>
    <row r="348" spans="4:7" ht="30">
      <c r="D348" s="121"/>
      <c r="E348" s="132"/>
      <c r="F348" s="232"/>
      <c r="G348" s="233"/>
    </row>
    <row r="349" spans="4:7" ht="30">
      <c r="D349" s="121"/>
      <c r="E349" s="132"/>
      <c r="F349" s="232"/>
      <c r="G349" s="233"/>
    </row>
    <row r="350" spans="4:7" ht="30">
      <c r="D350" s="121"/>
      <c r="E350" s="132"/>
      <c r="F350" s="232"/>
      <c r="G350" s="233"/>
    </row>
    <row r="351" spans="4:7" ht="30">
      <c r="D351" s="121"/>
      <c r="E351" s="132"/>
      <c r="F351" s="232"/>
      <c r="G351" s="233"/>
    </row>
    <row r="352" spans="4:7" ht="30">
      <c r="D352" s="121"/>
      <c r="E352" s="132"/>
      <c r="F352" s="232"/>
      <c r="G352" s="233"/>
    </row>
    <row r="353" spans="4:7" ht="30">
      <c r="D353" s="121"/>
      <c r="E353" s="132"/>
      <c r="F353" s="232"/>
      <c r="G353" s="233"/>
    </row>
    <row r="354" spans="4:7" ht="30">
      <c r="D354" s="121"/>
      <c r="E354" s="132"/>
      <c r="F354" s="232"/>
      <c r="G354" s="233"/>
    </row>
    <row r="355" spans="4:7" ht="30">
      <c r="D355" s="121"/>
      <c r="E355" s="132"/>
      <c r="F355" s="232"/>
      <c r="G355" s="233"/>
    </row>
    <row r="356" spans="4:7" ht="30">
      <c r="D356" s="121"/>
      <c r="E356" s="132"/>
      <c r="F356" s="232"/>
      <c r="G356" s="233"/>
    </row>
    <row r="357" spans="4:7" ht="30">
      <c r="D357" s="121"/>
      <c r="E357" s="132"/>
      <c r="F357" s="232"/>
      <c r="G357" s="233"/>
    </row>
    <row r="358" spans="4:7" ht="30">
      <c r="D358" s="121"/>
      <c r="E358" s="132"/>
      <c r="F358" s="232"/>
      <c r="G358" s="233"/>
    </row>
    <row r="359" spans="4:7" ht="30">
      <c r="D359" s="121"/>
      <c r="E359" s="132"/>
      <c r="F359" s="232"/>
      <c r="G359" s="233"/>
    </row>
    <row r="360" spans="4:7" ht="30">
      <c r="D360" s="121"/>
      <c r="E360" s="132"/>
      <c r="F360" s="232"/>
      <c r="G360" s="233"/>
    </row>
    <row r="361" spans="4:7" ht="30">
      <c r="D361" s="121"/>
      <c r="E361" s="132"/>
      <c r="F361" s="232"/>
      <c r="G361" s="233"/>
    </row>
    <row r="362" spans="4:7" ht="30">
      <c r="D362" s="121"/>
      <c r="E362" s="132"/>
      <c r="F362" s="232"/>
      <c r="G362" s="233"/>
    </row>
    <row r="363" spans="4:7" ht="30">
      <c r="D363" s="121"/>
      <c r="E363" s="132"/>
      <c r="F363" s="232"/>
      <c r="G363" s="233"/>
    </row>
    <row r="364" spans="4:7" ht="30">
      <c r="D364" s="121"/>
      <c r="E364" s="132"/>
      <c r="F364" s="232"/>
      <c r="G364" s="233"/>
    </row>
    <row r="365" spans="4:7" ht="30">
      <c r="D365" s="121"/>
      <c r="E365" s="132"/>
      <c r="F365" s="232"/>
      <c r="G365" s="233"/>
    </row>
    <row r="366" spans="4:7" ht="30">
      <c r="D366" s="121"/>
      <c r="E366" s="132"/>
      <c r="F366" s="232"/>
      <c r="G366" s="233"/>
    </row>
    <row r="367" spans="4:7" ht="30">
      <c r="D367" s="121"/>
      <c r="E367" s="132"/>
      <c r="F367" s="232"/>
      <c r="G367" s="233"/>
    </row>
    <row r="368" spans="4:7" ht="30">
      <c r="D368" s="121"/>
      <c r="E368" s="132"/>
      <c r="F368" s="232"/>
      <c r="G368" s="233"/>
    </row>
    <row r="369" spans="4:7" ht="30">
      <c r="D369" s="121"/>
      <c r="E369" s="132"/>
      <c r="F369" s="232"/>
      <c r="G369" s="233"/>
    </row>
    <row r="370" spans="4:7" ht="30">
      <c r="D370" s="121"/>
      <c r="E370" s="132"/>
      <c r="F370" s="232"/>
      <c r="G370" s="233"/>
    </row>
    <row r="371" spans="4:7" ht="30">
      <c r="D371" s="121"/>
      <c r="E371" s="132"/>
      <c r="F371" s="232"/>
      <c r="G371" s="233"/>
    </row>
    <row r="372" spans="4:7" ht="30">
      <c r="D372" s="121"/>
      <c r="E372" s="132"/>
      <c r="F372" s="232"/>
      <c r="G372" s="233"/>
    </row>
    <row r="373" spans="4:7" ht="30">
      <c r="D373" s="121"/>
      <c r="E373" s="132"/>
      <c r="F373" s="232"/>
      <c r="G373" s="233"/>
    </row>
    <row r="374" spans="4:7" ht="30">
      <c r="D374" s="121"/>
      <c r="E374" s="132"/>
      <c r="F374" s="232"/>
      <c r="G374" s="233"/>
    </row>
    <row r="375" spans="4:7" ht="30">
      <c r="D375" s="121"/>
      <c r="E375" s="132"/>
      <c r="F375" s="232"/>
      <c r="G375" s="233"/>
    </row>
    <row r="376" spans="4:7" ht="30">
      <c r="D376" s="121"/>
      <c r="E376" s="132"/>
      <c r="F376" s="232"/>
      <c r="G376" s="233"/>
    </row>
    <row r="377" spans="4:7" ht="30">
      <c r="D377" s="121"/>
      <c r="E377" s="132"/>
      <c r="F377" s="232"/>
      <c r="G377" s="233"/>
    </row>
    <row r="378" spans="4:7" ht="30">
      <c r="D378" s="121"/>
      <c r="E378" s="132"/>
      <c r="F378" s="232"/>
      <c r="G378" s="233"/>
    </row>
    <row r="379" spans="4:7" ht="30">
      <c r="D379" s="121"/>
      <c r="E379" s="132"/>
      <c r="F379" s="232"/>
      <c r="G379" s="233"/>
    </row>
    <row r="380" spans="4:7" ht="30">
      <c r="D380" s="121"/>
      <c r="E380" s="132"/>
      <c r="F380" s="232"/>
      <c r="G380" s="233"/>
    </row>
    <row r="381" spans="4:7" ht="30">
      <c r="D381" s="121"/>
      <c r="E381" s="132"/>
      <c r="F381" s="232"/>
      <c r="G381" s="233"/>
    </row>
    <row r="382" spans="4:7" ht="30">
      <c r="D382" s="121"/>
      <c r="E382" s="132"/>
      <c r="F382" s="232"/>
      <c r="G382" s="233"/>
    </row>
    <row r="383" spans="4:7" ht="30">
      <c r="D383" s="121"/>
      <c r="E383" s="132"/>
      <c r="F383" s="232"/>
      <c r="G383" s="233"/>
    </row>
    <row r="384" spans="4:7" ht="30">
      <c r="D384" s="121"/>
      <c r="E384" s="132"/>
      <c r="F384" s="232"/>
      <c r="G384" s="233"/>
    </row>
    <row r="385" spans="4:7" ht="30">
      <c r="D385" s="121"/>
      <c r="E385" s="132"/>
      <c r="F385" s="232"/>
      <c r="G385" s="233"/>
    </row>
    <row r="386" spans="4:7" ht="30">
      <c r="D386" s="121"/>
      <c r="E386" s="132"/>
      <c r="F386" s="232"/>
      <c r="G386" s="233"/>
    </row>
    <row r="387" spans="4:7" ht="30">
      <c r="D387" s="121"/>
      <c r="E387" s="132"/>
      <c r="F387" s="232"/>
      <c r="G387" s="233"/>
    </row>
    <row r="388" spans="4:7" ht="30">
      <c r="D388" s="121"/>
      <c r="E388" s="132"/>
      <c r="F388" s="232"/>
      <c r="G388" s="233"/>
    </row>
    <row r="389" spans="4:7" ht="30">
      <c r="D389" s="121"/>
      <c r="E389" s="132"/>
      <c r="F389" s="232"/>
      <c r="G389" s="233"/>
    </row>
    <row r="390" spans="4:7" ht="30">
      <c r="D390" s="121"/>
      <c r="E390" s="132"/>
      <c r="F390" s="232"/>
      <c r="G390" s="233"/>
    </row>
    <row r="391" spans="4:7" ht="30">
      <c r="D391" s="121"/>
      <c r="E391" s="132"/>
      <c r="F391" s="232"/>
      <c r="G391" s="233"/>
    </row>
    <row r="392" spans="4:7" ht="30">
      <c r="D392" s="121"/>
      <c r="E392" s="132"/>
      <c r="F392" s="232"/>
      <c r="G392" s="233"/>
    </row>
    <row r="393" spans="4:7" ht="30">
      <c r="D393" s="121"/>
      <c r="E393" s="132"/>
      <c r="F393" s="232"/>
      <c r="G393" s="233"/>
    </row>
    <row r="394" spans="4:7" ht="30">
      <c r="D394" s="121"/>
      <c r="E394" s="132"/>
      <c r="F394" s="232"/>
      <c r="G394" s="233"/>
    </row>
    <row r="395" spans="4:7" ht="30">
      <c r="D395" s="121"/>
      <c r="E395" s="132"/>
      <c r="F395" s="232"/>
      <c r="G395" s="233"/>
    </row>
    <row r="396" spans="4:7" ht="30">
      <c r="D396" s="121"/>
      <c r="E396" s="132"/>
      <c r="F396" s="232"/>
      <c r="G396" s="233"/>
    </row>
    <row r="397" spans="4:7" ht="30">
      <c r="D397" s="121"/>
      <c r="E397" s="132"/>
      <c r="F397" s="232"/>
      <c r="G397" s="233"/>
    </row>
    <row r="398" spans="4:7" ht="30">
      <c r="D398" s="121"/>
      <c r="E398" s="132"/>
      <c r="F398" s="232"/>
      <c r="G398" s="233"/>
    </row>
    <row r="399" spans="4:7" ht="30">
      <c r="D399" s="121"/>
      <c r="E399" s="132"/>
      <c r="F399" s="232"/>
      <c r="G399" s="233"/>
    </row>
    <row r="400" spans="4:7" ht="30">
      <c r="D400" s="121"/>
      <c r="E400" s="132"/>
      <c r="F400" s="232"/>
      <c r="G400" s="233"/>
    </row>
    <row r="401" spans="4:7" ht="30">
      <c r="D401" s="121"/>
      <c r="E401" s="132"/>
      <c r="F401" s="232"/>
      <c r="G401" s="233"/>
    </row>
    <row r="402" spans="4:7" ht="30">
      <c r="D402" s="121"/>
      <c r="E402" s="132"/>
      <c r="F402" s="232"/>
      <c r="G402" s="233"/>
    </row>
    <row r="403" spans="4:7" ht="30">
      <c r="D403" s="121"/>
      <c r="E403" s="132"/>
      <c r="F403" s="232"/>
      <c r="G403" s="233"/>
    </row>
    <row r="404" spans="4:7" ht="30">
      <c r="D404" s="121"/>
      <c r="E404" s="132"/>
      <c r="F404" s="232"/>
      <c r="G404" s="233"/>
    </row>
    <row r="405" spans="4:7" ht="30">
      <c r="D405" s="121"/>
      <c r="E405" s="132"/>
      <c r="F405" s="232"/>
      <c r="G405" s="233"/>
    </row>
    <row r="406" spans="4:7" ht="30">
      <c r="D406" s="121"/>
      <c r="E406" s="132"/>
      <c r="F406" s="232"/>
      <c r="G406" s="233"/>
    </row>
    <row r="407" spans="4:7" ht="30">
      <c r="D407" s="121"/>
      <c r="E407" s="132"/>
      <c r="F407" s="232"/>
      <c r="G407" s="233"/>
    </row>
    <row r="408" spans="4:7" ht="30">
      <c r="D408" s="121"/>
      <c r="E408" s="132"/>
      <c r="F408" s="232"/>
      <c r="G408" s="233"/>
    </row>
    <row r="409" spans="4:7" ht="30">
      <c r="D409" s="121"/>
      <c r="E409" s="132"/>
      <c r="F409" s="232"/>
      <c r="G409" s="233"/>
    </row>
    <row r="410" spans="4:7" ht="30">
      <c r="D410" s="121"/>
      <c r="E410" s="132"/>
      <c r="F410" s="232"/>
      <c r="G410" s="233"/>
    </row>
    <row r="411" spans="4:7" ht="30">
      <c r="D411" s="121"/>
      <c r="E411" s="132"/>
      <c r="F411" s="232"/>
      <c r="G411" s="233"/>
    </row>
    <row r="412" spans="4:7" ht="30">
      <c r="D412" s="121"/>
      <c r="E412" s="132"/>
      <c r="F412" s="232"/>
      <c r="G412" s="233"/>
    </row>
    <row r="413" spans="4:7" ht="30">
      <c r="D413" s="121"/>
      <c r="E413" s="132"/>
      <c r="F413" s="232"/>
      <c r="G413" s="233"/>
    </row>
    <row r="414" spans="4:7" ht="30">
      <c r="D414" s="121"/>
      <c r="E414" s="132"/>
      <c r="F414" s="232"/>
      <c r="G414" s="233"/>
    </row>
    <row r="415" spans="4:7" ht="30">
      <c r="D415" s="121"/>
      <c r="E415" s="132"/>
      <c r="F415" s="232"/>
      <c r="G415" s="233"/>
    </row>
    <row r="416" spans="4:7" ht="30">
      <c r="D416" s="121"/>
      <c r="E416" s="132"/>
      <c r="F416" s="232"/>
      <c r="G416" s="233"/>
    </row>
    <row r="417" spans="4:7" ht="30">
      <c r="D417" s="121"/>
      <c r="E417" s="132"/>
      <c r="F417" s="232"/>
      <c r="G417" s="233"/>
    </row>
    <row r="418" spans="4:7" ht="30">
      <c r="D418" s="121"/>
      <c r="E418" s="132"/>
      <c r="F418" s="232"/>
      <c r="G418" s="233"/>
    </row>
    <row r="419" spans="4:7" ht="30">
      <c r="D419" s="121"/>
      <c r="E419" s="132"/>
      <c r="F419" s="232"/>
      <c r="G419" s="233"/>
    </row>
    <row r="420" spans="4:7" ht="30">
      <c r="D420" s="121"/>
      <c r="E420" s="132"/>
      <c r="F420" s="232"/>
      <c r="G420" s="233"/>
    </row>
    <row r="421" spans="4:7" ht="30">
      <c r="D421" s="121"/>
      <c r="E421" s="132"/>
      <c r="F421" s="232"/>
      <c r="G421" s="233"/>
    </row>
    <row r="422" spans="4:7" ht="30">
      <c r="D422" s="121"/>
      <c r="E422" s="132"/>
      <c r="F422" s="232"/>
      <c r="G422" s="233"/>
    </row>
    <row r="423" spans="4:7" ht="30">
      <c r="D423" s="121"/>
      <c r="E423" s="132"/>
      <c r="F423" s="232"/>
      <c r="G423" s="233"/>
    </row>
    <row r="424" spans="4:7" ht="30">
      <c r="D424" s="121"/>
      <c r="E424" s="132"/>
      <c r="F424" s="232"/>
      <c r="G424" s="233"/>
    </row>
    <row r="425" spans="4:7" ht="30">
      <c r="D425" s="121"/>
      <c r="E425" s="132"/>
      <c r="F425" s="232"/>
      <c r="G425" s="233"/>
    </row>
    <row r="426" spans="4:7" ht="30">
      <c r="D426" s="121"/>
      <c r="E426" s="132"/>
      <c r="F426" s="232"/>
      <c r="G426" s="233"/>
    </row>
    <row r="427" spans="4:7" ht="30">
      <c r="D427" s="121"/>
      <c r="E427" s="132"/>
      <c r="F427" s="232"/>
      <c r="G427" s="233"/>
    </row>
    <row r="428" spans="4:7" ht="30">
      <c r="D428" s="121"/>
      <c r="E428" s="132"/>
      <c r="F428" s="232"/>
      <c r="G428" s="233"/>
    </row>
    <row r="429" spans="4:7" ht="30">
      <c r="D429" s="121"/>
      <c r="E429" s="132"/>
      <c r="F429" s="232"/>
      <c r="G429" s="233"/>
    </row>
    <row r="430" spans="4:7" ht="30">
      <c r="D430" s="121"/>
      <c r="E430" s="132"/>
      <c r="F430" s="232"/>
      <c r="G430" s="233"/>
    </row>
    <row r="431" spans="4:7" ht="30">
      <c r="D431" s="121"/>
      <c r="E431" s="132"/>
      <c r="F431" s="232"/>
      <c r="G431" s="233"/>
    </row>
    <row r="432" spans="4:7" ht="30">
      <c r="D432" s="121"/>
      <c r="E432" s="132"/>
      <c r="F432" s="232"/>
      <c r="G432" s="233"/>
    </row>
    <row r="433" spans="4:7" ht="30">
      <c r="D433" s="121"/>
      <c r="E433" s="132"/>
      <c r="F433" s="232"/>
      <c r="G433" s="233"/>
    </row>
    <row r="434" spans="4:7" ht="30">
      <c r="D434" s="121"/>
      <c r="E434" s="132"/>
      <c r="F434" s="232"/>
      <c r="G434" s="233"/>
    </row>
    <row r="435" spans="4:7" ht="30">
      <c r="D435" s="121"/>
      <c r="E435" s="132"/>
      <c r="F435" s="232"/>
      <c r="G435" s="233"/>
    </row>
    <row r="436" spans="4:7" ht="30">
      <c r="D436" s="121"/>
      <c r="E436" s="132"/>
      <c r="F436" s="232"/>
      <c r="G436" s="233"/>
    </row>
    <row r="437" spans="4:7" ht="30">
      <c r="D437" s="121"/>
      <c r="E437" s="132"/>
      <c r="F437" s="232"/>
      <c r="G437" s="233"/>
    </row>
    <row r="438" spans="4:7" ht="30">
      <c r="D438" s="121"/>
      <c r="E438" s="132"/>
      <c r="F438" s="232"/>
      <c r="G438" s="233"/>
    </row>
    <row r="439" spans="4:7" ht="30">
      <c r="D439" s="121"/>
      <c r="E439" s="132"/>
      <c r="F439" s="232"/>
      <c r="G439" s="233"/>
    </row>
    <row r="440" spans="4:7" ht="30">
      <c r="D440" s="121"/>
      <c r="E440" s="132"/>
      <c r="F440" s="232"/>
      <c r="G440" s="233"/>
    </row>
    <row r="441" spans="4:7" ht="30">
      <c r="D441" s="121"/>
      <c r="E441" s="132"/>
      <c r="F441" s="232"/>
      <c r="G441" s="233"/>
    </row>
    <row r="442" spans="4:7" ht="30">
      <c r="D442" s="121"/>
      <c r="E442" s="132"/>
      <c r="F442" s="232"/>
      <c r="G442" s="233"/>
    </row>
    <row r="443" spans="4:7" ht="30">
      <c r="D443" s="121"/>
      <c r="E443" s="132"/>
      <c r="F443" s="232"/>
      <c r="G443" s="233"/>
    </row>
    <row r="444" spans="4:7" ht="30">
      <c r="D444" s="121"/>
      <c r="E444" s="132"/>
      <c r="F444" s="232"/>
      <c r="G444" s="233"/>
    </row>
    <row r="445" spans="4:7" ht="30">
      <c r="D445" s="121"/>
      <c r="E445" s="132"/>
      <c r="F445" s="232"/>
      <c r="G445" s="233"/>
    </row>
    <row r="446" spans="4:7" ht="30">
      <c r="D446" s="121"/>
      <c r="E446" s="132"/>
      <c r="F446" s="232"/>
      <c r="G446" s="233"/>
    </row>
    <row r="447" spans="4:7" ht="30">
      <c r="D447" s="121"/>
      <c r="E447" s="132"/>
      <c r="F447" s="232"/>
      <c r="G447" s="233"/>
    </row>
    <row r="448" spans="4:7" ht="30">
      <c r="D448" s="121"/>
      <c r="E448" s="132"/>
      <c r="F448" s="232"/>
      <c r="G448" s="233"/>
    </row>
    <row r="449" spans="4:7" ht="30">
      <c r="D449" s="121"/>
      <c r="E449" s="132"/>
      <c r="F449" s="232"/>
      <c r="G449" s="233"/>
    </row>
    <row r="450" spans="4:7" ht="30">
      <c r="D450" s="121"/>
      <c r="E450" s="132"/>
      <c r="F450" s="232"/>
      <c r="G450" s="233"/>
    </row>
    <row r="451" spans="4:7" ht="30">
      <c r="D451" s="121"/>
      <c r="E451" s="132"/>
      <c r="F451" s="232"/>
      <c r="G451" s="233"/>
    </row>
    <row r="452" spans="4:7" ht="30">
      <c r="D452" s="121"/>
      <c r="E452" s="132"/>
      <c r="F452" s="232"/>
      <c r="G452" s="233"/>
    </row>
    <row r="453" spans="4:7" ht="30">
      <c r="D453" s="121"/>
      <c r="E453" s="132"/>
      <c r="F453" s="232"/>
      <c r="G453" s="233"/>
    </row>
    <row r="454" spans="4:7" ht="30">
      <c r="D454" s="121"/>
      <c r="E454" s="132"/>
      <c r="F454" s="232"/>
      <c r="G454" s="233"/>
    </row>
    <row r="455" spans="4:7" ht="30">
      <c r="D455" s="121"/>
      <c r="E455" s="132"/>
      <c r="F455" s="232"/>
      <c r="G455" s="233"/>
    </row>
    <row r="456" spans="4:7" ht="30">
      <c r="D456" s="121"/>
      <c r="E456" s="132"/>
      <c r="F456" s="232"/>
      <c r="G456" s="233"/>
    </row>
    <row r="457" spans="4:7" ht="30">
      <c r="D457" s="121"/>
      <c r="E457" s="132"/>
      <c r="F457" s="232"/>
      <c r="G457" s="233"/>
    </row>
    <row r="458" spans="4:7" ht="30">
      <c r="D458" s="121"/>
      <c r="E458" s="132"/>
      <c r="F458" s="232"/>
      <c r="G458" s="233"/>
    </row>
    <row r="459" spans="4:7" ht="30">
      <c r="D459" s="121"/>
      <c r="E459" s="132"/>
      <c r="F459" s="232"/>
      <c r="G459" s="233"/>
    </row>
    <row r="460" spans="4:7" ht="30">
      <c r="D460" s="121"/>
      <c r="E460" s="132"/>
      <c r="F460" s="232"/>
      <c r="G460" s="233"/>
    </row>
    <row r="461" spans="4:7" ht="30">
      <c r="D461" s="121"/>
      <c r="E461" s="132"/>
      <c r="F461" s="232"/>
      <c r="G461" s="233"/>
    </row>
    <row r="462" spans="4:7" ht="30">
      <c r="D462" s="121"/>
      <c r="E462" s="132"/>
      <c r="F462" s="232"/>
      <c r="G462" s="233"/>
    </row>
    <row r="463" spans="4:7" ht="30">
      <c r="D463" s="121"/>
      <c r="E463" s="132"/>
      <c r="F463" s="232"/>
      <c r="G463" s="233"/>
    </row>
    <row r="464" spans="4:7" ht="30">
      <c r="D464" s="121"/>
      <c r="E464" s="132"/>
      <c r="F464" s="232"/>
      <c r="G464" s="233"/>
    </row>
    <row r="465" spans="4:7" ht="30">
      <c r="D465" s="121"/>
      <c r="E465" s="132"/>
      <c r="F465" s="232"/>
      <c r="G465" s="233"/>
    </row>
    <row r="466" spans="4:7" ht="30">
      <c r="D466" s="121"/>
      <c r="E466" s="132"/>
      <c r="F466" s="232"/>
      <c r="G466" s="233"/>
    </row>
    <row r="467" spans="4:7" ht="30">
      <c r="D467" s="121"/>
      <c r="E467" s="132"/>
      <c r="F467" s="232"/>
      <c r="G467" s="233"/>
    </row>
    <row r="468" spans="4:7" ht="30">
      <c r="D468" s="121"/>
      <c r="E468" s="132"/>
      <c r="F468" s="232"/>
      <c r="G468" s="233"/>
    </row>
    <row r="469" spans="4:7" ht="30">
      <c r="D469" s="121"/>
      <c r="E469" s="132"/>
      <c r="F469" s="232"/>
      <c r="G469" s="233"/>
    </row>
    <row r="470" spans="4:7" ht="30">
      <c r="D470" s="121"/>
      <c r="E470" s="132"/>
      <c r="F470" s="232"/>
      <c r="G470" s="233"/>
    </row>
    <row r="471" spans="4:7" ht="30">
      <c r="D471" s="121"/>
      <c r="E471" s="132"/>
      <c r="F471" s="232"/>
      <c r="G471" s="233"/>
    </row>
    <row r="472" spans="4:7" ht="30">
      <c r="D472" s="121"/>
      <c r="E472" s="132"/>
      <c r="F472" s="232"/>
      <c r="G472" s="233"/>
    </row>
    <row r="473" spans="4:7" ht="30">
      <c r="D473" s="121"/>
      <c r="E473" s="132"/>
      <c r="F473" s="232"/>
      <c r="G473" s="233"/>
    </row>
    <row r="474" spans="4:7" ht="30">
      <c r="D474" s="121"/>
      <c r="E474" s="132"/>
      <c r="F474" s="232"/>
      <c r="G474" s="233"/>
    </row>
    <row r="475" spans="4:7" ht="30">
      <c r="D475" s="121"/>
      <c r="E475" s="132"/>
      <c r="F475" s="232"/>
      <c r="G475" s="233"/>
    </row>
    <row r="476" spans="4:7" ht="30">
      <c r="D476" s="121"/>
      <c r="E476" s="132"/>
      <c r="F476" s="232"/>
      <c r="G476" s="233"/>
    </row>
    <row r="477" spans="4:7" ht="30">
      <c r="D477" s="121"/>
      <c r="E477" s="132"/>
      <c r="F477" s="232"/>
      <c r="G477" s="233"/>
    </row>
    <row r="478" spans="4:7" ht="30">
      <c r="D478" s="121"/>
      <c r="E478" s="132"/>
      <c r="F478" s="232"/>
      <c r="G478" s="233"/>
    </row>
    <row r="479" spans="4:7" ht="30">
      <c r="D479" s="121"/>
      <c r="E479" s="132"/>
      <c r="F479" s="232"/>
      <c r="G479" s="233"/>
    </row>
    <row r="480" spans="4:7" ht="30">
      <c r="D480" s="121"/>
      <c r="E480" s="132"/>
      <c r="F480" s="232"/>
      <c r="G480" s="233"/>
    </row>
    <row r="481" spans="4:7" ht="30">
      <c r="D481" s="121"/>
      <c r="E481" s="132"/>
      <c r="F481" s="232"/>
      <c r="G481" s="233"/>
    </row>
    <row r="482" spans="4:7" ht="30">
      <c r="D482" s="121"/>
      <c r="E482" s="132"/>
      <c r="F482" s="232"/>
      <c r="G482" s="233"/>
    </row>
    <row r="483" spans="4:7" ht="30">
      <c r="D483" s="121"/>
      <c r="E483" s="132"/>
      <c r="F483" s="232"/>
      <c r="G483" s="233"/>
    </row>
    <row r="484" spans="4:7" ht="30">
      <c r="D484" s="121"/>
      <c r="E484" s="132"/>
      <c r="F484" s="232"/>
      <c r="G484" s="233"/>
    </row>
    <row r="485" spans="4:7" ht="30">
      <c r="D485" s="121"/>
      <c r="E485" s="132"/>
      <c r="F485" s="232"/>
      <c r="G485" s="233"/>
    </row>
    <row r="486" spans="4:7" ht="30">
      <c r="D486" s="121"/>
      <c r="E486" s="132"/>
      <c r="F486" s="232"/>
      <c r="G486" s="233"/>
    </row>
    <row r="487" spans="4:7" ht="30">
      <c r="D487" s="121"/>
      <c r="E487" s="132"/>
      <c r="F487" s="232"/>
      <c r="G487" s="233"/>
    </row>
    <row r="488" spans="4:7" ht="30">
      <c r="D488" s="121"/>
      <c r="E488" s="132"/>
      <c r="F488" s="232"/>
      <c r="G488" s="233"/>
    </row>
    <row r="489" spans="4:7" ht="30">
      <c r="D489" s="121"/>
      <c r="E489" s="132"/>
      <c r="F489" s="232"/>
      <c r="G489" s="233"/>
    </row>
    <row r="490" spans="4:7" ht="30">
      <c r="D490" s="121"/>
      <c r="E490" s="132"/>
      <c r="F490" s="232"/>
      <c r="G490" s="233"/>
    </row>
    <row r="491" spans="4:7" ht="30">
      <c r="D491" s="121"/>
      <c r="E491" s="132"/>
      <c r="F491" s="232"/>
      <c r="G491" s="233"/>
    </row>
    <row r="492" spans="4:7" ht="30">
      <c r="D492" s="121"/>
      <c r="E492" s="132"/>
      <c r="F492" s="232"/>
      <c r="G492" s="233"/>
    </row>
    <row r="493" spans="4:7" ht="30">
      <c r="D493" s="121"/>
      <c r="E493" s="132"/>
      <c r="F493" s="232"/>
      <c r="G493" s="233"/>
    </row>
    <row r="494" spans="4:7" ht="30">
      <c r="D494" s="121"/>
      <c r="E494" s="132"/>
      <c r="F494" s="232"/>
      <c r="G494" s="233"/>
    </row>
    <row r="495" spans="4:7" ht="30">
      <c r="D495" s="121"/>
      <c r="E495" s="132"/>
      <c r="F495" s="232"/>
      <c r="G495" s="233"/>
    </row>
    <row r="496" spans="4:7" ht="30">
      <c r="D496" s="121"/>
      <c r="E496" s="132"/>
      <c r="F496" s="232"/>
      <c r="G496" s="233"/>
    </row>
    <row r="497" spans="4:7" ht="30">
      <c r="D497" s="121"/>
      <c r="E497" s="132"/>
      <c r="F497" s="232"/>
      <c r="G497" s="233"/>
    </row>
    <row r="498" spans="4:7" ht="30">
      <c r="D498" s="121"/>
      <c r="E498" s="132"/>
      <c r="F498" s="232"/>
      <c r="G498" s="233"/>
    </row>
    <row r="499" spans="4:7" ht="30">
      <c r="D499" s="121"/>
      <c r="E499" s="132"/>
      <c r="F499" s="232"/>
      <c r="G499" s="233"/>
    </row>
    <row r="500" spans="4:7" ht="30">
      <c r="D500" s="121"/>
      <c r="E500" s="132"/>
      <c r="F500" s="232"/>
      <c r="G500" s="233"/>
    </row>
    <row r="501" spans="4:7" ht="30">
      <c r="D501" s="121"/>
      <c r="E501" s="132"/>
      <c r="F501" s="232"/>
      <c r="G501" s="233"/>
    </row>
    <row r="502" spans="4:7" ht="30">
      <c r="D502" s="121"/>
      <c r="E502" s="132"/>
      <c r="F502" s="232"/>
      <c r="G502" s="233"/>
    </row>
    <row r="503" spans="4:7" ht="30">
      <c r="D503" s="121"/>
      <c r="E503" s="132"/>
      <c r="F503" s="232"/>
      <c r="G503" s="233"/>
    </row>
    <row r="504" spans="4:7" ht="30">
      <c r="D504" s="121"/>
      <c r="E504" s="132"/>
      <c r="F504" s="232"/>
      <c r="G504" s="233"/>
    </row>
    <row r="505" spans="4:7" ht="30">
      <c r="D505" s="121"/>
      <c r="E505" s="132"/>
      <c r="F505" s="232"/>
      <c r="G505" s="233"/>
    </row>
    <row r="506" spans="4:7" ht="30">
      <c r="D506" s="121"/>
      <c r="E506" s="132"/>
      <c r="F506" s="232"/>
      <c r="G506" s="233"/>
    </row>
    <row r="507" spans="4:7" ht="30">
      <c r="D507" s="121"/>
      <c r="E507" s="132"/>
      <c r="F507" s="232"/>
      <c r="G507" s="233"/>
    </row>
    <row r="508" spans="4:7" ht="30">
      <c r="D508" s="121"/>
      <c r="E508" s="132"/>
      <c r="F508" s="232"/>
      <c r="G508" s="233"/>
    </row>
    <row r="509" spans="4:7" ht="30">
      <c r="D509" s="121"/>
      <c r="E509" s="132"/>
      <c r="F509" s="232"/>
      <c r="G509" s="233"/>
    </row>
    <row r="510" spans="4:7" ht="30">
      <c r="D510" s="121"/>
      <c r="E510" s="132"/>
      <c r="F510" s="232"/>
      <c r="G510" s="233"/>
    </row>
    <row r="511" spans="4:7" ht="30">
      <c r="D511" s="121"/>
      <c r="E511" s="132"/>
      <c r="F511" s="232"/>
      <c r="G511" s="233"/>
    </row>
    <row r="512" spans="4:7" ht="30">
      <c r="D512" s="121"/>
      <c r="E512" s="132"/>
      <c r="F512" s="232"/>
      <c r="G512" s="233"/>
    </row>
    <row r="513" spans="4:7" ht="30">
      <c r="D513" s="121"/>
      <c r="E513" s="132"/>
      <c r="F513" s="232"/>
      <c r="G513" s="233"/>
    </row>
    <row r="514" spans="4:7" ht="30">
      <c r="D514" s="121"/>
      <c r="E514" s="132"/>
      <c r="F514" s="232"/>
      <c r="G514" s="233"/>
    </row>
    <row r="515" spans="4:7" ht="30">
      <c r="D515" s="121"/>
      <c r="E515" s="132"/>
      <c r="F515" s="232"/>
      <c r="G515" s="233"/>
    </row>
    <row r="516" spans="4:7" ht="30">
      <c r="D516" s="121"/>
      <c r="E516" s="132"/>
      <c r="F516" s="232"/>
      <c r="G516" s="233"/>
    </row>
    <row r="517" spans="4:7" ht="30">
      <c r="D517" s="121"/>
      <c r="E517" s="132"/>
      <c r="F517" s="232"/>
      <c r="G517" s="233"/>
    </row>
    <row r="518" spans="4:7" ht="30">
      <c r="D518" s="121"/>
      <c r="E518" s="132"/>
      <c r="F518" s="232"/>
      <c r="G518" s="233"/>
    </row>
    <row r="519" spans="4:7" ht="30">
      <c r="D519" s="121"/>
      <c r="E519" s="132"/>
      <c r="F519" s="232"/>
      <c r="G519" s="233"/>
    </row>
    <row r="520" spans="4:7" ht="30">
      <c r="D520" s="121"/>
      <c r="E520" s="132"/>
      <c r="F520" s="232"/>
      <c r="G520" s="233"/>
    </row>
    <row r="521" spans="4:7" ht="30">
      <c r="D521" s="121"/>
      <c r="E521" s="132"/>
      <c r="F521" s="232"/>
      <c r="G521" s="233"/>
    </row>
    <row r="522" spans="4:7" ht="30">
      <c r="D522" s="121"/>
      <c r="E522" s="132"/>
      <c r="F522" s="232"/>
      <c r="G522" s="233"/>
    </row>
    <row r="523" spans="4:7" ht="30">
      <c r="D523" s="121"/>
      <c r="E523" s="132"/>
      <c r="F523" s="232"/>
      <c r="G523" s="233"/>
    </row>
    <row r="524" spans="4:7" ht="30">
      <c r="D524" s="121"/>
      <c r="E524" s="132"/>
      <c r="F524" s="232"/>
      <c r="G524" s="233"/>
    </row>
    <row r="525" spans="4:7" ht="30">
      <c r="D525" s="121"/>
      <c r="E525" s="132"/>
      <c r="F525" s="232"/>
      <c r="G525" s="233"/>
    </row>
    <row r="526" spans="4:7" ht="30">
      <c r="D526" s="121"/>
      <c r="E526" s="132"/>
      <c r="F526" s="232"/>
      <c r="G526" s="233"/>
    </row>
    <row r="527" spans="4:7" ht="30">
      <c r="D527" s="121"/>
      <c r="E527" s="132"/>
      <c r="F527" s="232"/>
      <c r="G527" s="233"/>
    </row>
    <row r="528" spans="4:7" ht="30">
      <c r="D528" s="121"/>
      <c r="E528" s="132"/>
      <c r="F528" s="232"/>
      <c r="G528" s="233"/>
    </row>
    <row r="529" spans="4:7" ht="30">
      <c r="D529" s="121"/>
      <c r="E529" s="132"/>
      <c r="F529" s="232"/>
      <c r="G529" s="233"/>
    </row>
    <row r="530" spans="4:7" ht="30">
      <c r="D530" s="121"/>
      <c r="E530" s="132"/>
      <c r="F530" s="232"/>
      <c r="G530" s="233"/>
    </row>
    <row r="531" spans="4:7" ht="30">
      <c r="D531" s="121"/>
      <c r="E531" s="132"/>
      <c r="F531" s="232"/>
      <c r="G531" s="233"/>
    </row>
    <row r="532" spans="4:7" ht="30">
      <c r="D532" s="121"/>
      <c r="E532" s="132"/>
      <c r="F532" s="232"/>
      <c r="G532" s="233"/>
    </row>
    <row r="533" spans="4:7" ht="30">
      <c r="D533" s="121"/>
      <c r="E533" s="132"/>
      <c r="F533" s="232"/>
      <c r="G533" s="233"/>
    </row>
    <row r="534" spans="4:7" ht="30">
      <c r="D534" s="121"/>
      <c r="E534" s="132"/>
      <c r="F534" s="232"/>
      <c r="G534" s="233"/>
    </row>
    <row r="535" spans="4:7" ht="30">
      <c r="D535" s="121"/>
      <c r="E535" s="132"/>
      <c r="F535" s="232"/>
      <c r="G535" s="233"/>
    </row>
    <row r="536" spans="4:7" ht="30">
      <c r="D536" s="121"/>
      <c r="E536" s="132"/>
      <c r="F536" s="232"/>
      <c r="G536" s="233"/>
    </row>
    <row r="537" spans="4:7" ht="30">
      <c r="D537" s="121"/>
      <c r="E537" s="132"/>
      <c r="F537" s="232"/>
      <c r="G537" s="233"/>
    </row>
    <row r="538" spans="4:7" ht="30">
      <c r="D538" s="121"/>
      <c r="E538" s="132"/>
      <c r="F538" s="232"/>
      <c r="G538" s="233"/>
    </row>
    <row r="539" spans="4:7" ht="30">
      <c r="D539" s="121"/>
      <c r="E539" s="132"/>
      <c r="F539" s="232"/>
      <c r="G539" s="233"/>
    </row>
    <row r="540" spans="4:7" ht="30">
      <c r="D540" s="121"/>
      <c r="E540" s="132"/>
      <c r="F540" s="232"/>
      <c r="G540" s="233"/>
    </row>
    <row r="541" spans="4:7" ht="30">
      <c r="D541" s="121"/>
      <c r="E541" s="132"/>
      <c r="F541" s="232"/>
      <c r="G541" s="233"/>
    </row>
    <row r="542" spans="4:7" ht="30">
      <c r="D542" s="121"/>
      <c r="E542" s="132"/>
      <c r="F542" s="232"/>
      <c r="G542" s="233"/>
    </row>
    <row r="543" spans="4:7" ht="30">
      <c r="D543" s="121"/>
      <c r="E543" s="132"/>
      <c r="F543" s="232"/>
      <c r="G543" s="233"/>
    </row>
    <row r="544" spans="4:7" ht="30">
      <c r="D544" s="121"/>
      <c r="E544" s="132"/>
      <c r="F544" s="232"/>
      <c r="G544" s="233"/>
    </row>
    <row r="545" spans="4:7" ht="30">
      <c r="D545" s="121"/>
      <c r="E545" s="132"/>
      <c r="F545" s="232"/>
      <c r="G545" s="233"/>
    </row>
    <row r="546" spans="4:7" ht="30">
      <c r="D546" s="121"/>
      <c r="E546" s="132"/>
      <c r="F546" s="232"/>
      <c r="G546" s="233"/>
    </row>
    <row r="547" spans="4:7" ht="30">
      <c r="D547" s="121"/>
      <c r="E547" s="132"/>
      <c r="F547" s="232"/>
      <c r="G547" s="233"/>
    </row>
    <row r="548" spans="4:7" ht="30">
      <c r="D548" s="121"/>
      <c r="E548" s="132"/>
      <c r="F548" s="232"/>
      <c r="G548" s="233"/>
    </row>
    <row r="549" spans="4:7" ht="30">
      <c r="D549" s="121"/>
      <c r="E549" s="132"/>
      <c r="F549" s="232"/>
      <c r="G549" s="233"/>
    </row>
    <row r="550" spans="4:7" ht="30">
      <c r="D550" s="121"/>
      <c r="E550" s="132"/>
      <c r="F550" s="232"/>
      <c r="G550" s="233"/>
    </row>
    <row r="551" spans="4:7" ht="30">
      <c r="D551" s="121"/>
      <c r="E551" s="132"/>
      <c r="F551" s="232"/>
      <c r="G551" s="233"/>
    </row>
    <row r="552" spans="4:7" ht="30">
      <c r="D552" s="121"/>
      <c r="E552" s="132"/>
      <c r="F552" s="232"/>
      <c r="G552" s="233"/>
    </row>
    <row r="553" spans="4:7" ht="30">
      <c r="D553" s="121"/>
      <c r="E553" s="132"/>
      <c r="F553" s="232"/>
      <c r="G553" s="233"/>
    </row>
    <row r="554" spans="4:7" ht="30">
      <c r="D554" s="121"/>
      <c r="E554" s="132"/>
      <c r="F554" s="232"/>
      <c r="G554" s="233"/>
    </row>
    <row r="555" spans="4:7" ht="30">
      <c r="D555" s="121"/>
      <c r="E555" s="132"/>
      <c r="F555" s="232"/>
      <c r="G555" s="233"/>
    </row>
    <row r="556" spans="4:7" ht="30">
      <c r="D556" s="121"/>
      <c r="E556" s="132"/>
      <c r="F556" s="232"/>
      <c r="G556" s="233"/>
    </row>
    <row r="557" spans="4:7" ht="30">
      <c r="D557" s="121"/>
      <c r="E557" s="132"/>
      <c r="F557" s="232"/>
      <c r="G557" s="233"/>
    </row>
    <row r="558" spans="4:7" ht="30">
      <c r="D558" s="121"/>
      <c r="E558" s="132"/>
      <c r="F558" s="232"/>
      <c r="G558" s="233"/>
    </row>
    <row r="559" spans="4:7" ht="30">
      <c r="D559" s="121"/>
      <c r="E559" s="132"/>
      <c r="F559" s="232"/>
      <c r="G559" s="233"/>
    </row>
    <row r="560" spans="4:7" ht="30">
      <c r="D560" s="121"/>
      <c r="E560" s="132"/>
      <c r="F560" s="232"/>
      <c r="G560" s="233"/>
    </row>
    <row r="561" spans="4:7" ht="30">
      <c r="D561" s="121"/>
      <c r="E561" s="132"/>
      <c r="F561" s="232"/>
      <c r="G561" s="233"/>
    </row>
    <row r="562" spans="4:7" ht="30">
      <c r="D562" s="121"/>
      <c r="E562" s="132"/>
      <c r="F562" s="232"/>
      <c r="G562" s="233"/>
    </row>
    <row r="563" spans="4:7" ht="30">
      <c r="D563" s="121"/>
      <c r="E563" s="132"/>
      <c r="F563" s="232"/>
      <c r="G563" s="233"/>
    </row>
    <row r="564" spans="4:7" ht="30">
      <c r="D564" s="121"/>
      <c r="E564" s="132"/>
      <c r="F564" s="232"/>
      <c r="G564" s="233"/>
    </row>
    <row r="565" spans="4:7" ht="30">
      <c r="D565" s="121"/>
      <c r="E565" s="132"/>
      <c r="F565" s="232"/>
      <c r="G565" s="233"/>
    </row>
    <row r="566" spans="4:7" ht="30">
      <c r="D566" s="121"/>
      <c r="E566" s="132"/>
      <c r="F566" s="232"/>
      <c r="G566" s="233"/>
    </row>
    <row r="567" spans="4:7" ht="30">
      <c r="D567" s="121"/>
      <c r="E567" s="132"/>
      <c r="F567" s="232"/>
      <c r="G567" s="233"/>
    </row>
    <row r="568" spans="4:7" ht="30">
      <c r="D568" s="121"/>
      <c r="E568" s="132"/>
      <c r="F568" s="232"/>
      <c r="G568" s="233"/>
    </row>
    <row r="569" spans="4:7" ht="30">
      <c r="D569" s="121"/>
      <c r="E569" s="132"/>
      <c r="F569" s="232"/>
      <c r="G569" s="233"/>
    </row>
    <row r="570" spans="4:7" ht="30">
      <c r="D570" s="121"/>
      <c r="E570" s="132"/>
      <c r="F570" s="232"/>
      <c r="G570" s="233"/>
    </row>
    <row r="571" spans="4:7" ht="30">
      <c r="D571" s="121"/>
      <c r="E571" s="132"/>
      <c r="F571" s="232"/>
      <c r="G571" s="233"/>
    </row>
    <row r="572" spans="4:7" ht="30">
      <c r="D572" s="121"/>
      <c r="E572" s="132"/>
      <c r="F572" s="232"/>
      <c r="G572" s="233"/>
    </row>
    <row r="573" spans="4:7" ht="30">
      <c r="D573" s="121"/>
      <c r="E573" s="132"/>
      <c r="F573" s="232"/>
      <c r="G573" s="233"/>
    </row>
    <row r="574" spans="4:7" ht="30">
      <c r="D574" s="121"/>
      <c r="E574" s="132"/>
      <c r="F574" s="232"/>
      <c r="G574" s="233"/>
    </row>
    <row r="575" spans="4:7" ht="30">
      <c r="D575" s="121"/>
      <c r="E575" s="132"/>
      <c r="F575" s="232"/>
      <c r="G575" s="233"/>
    </row>
    <row r="576" spans="4:7" ht="30">
      <c r="D576" s="121"/>
      <c r="E576" s="132"/>
      <c r="F576" s="232"/>
      <c r="G576" s="233"/>
    </row>
    <row r="577" spans="4:7" ht="30">
      <c r="D577" s="121"/>
      <c r="E577" s="132"/>
      <c r="F577" s="232"/>
      <c r="G577" s="233"/>
    </row>
    <row r="578" spans="4:7" ht="30">
      <c r="D578" s="121"/>
      <c r="E578" s="132"/>
      <c r="F578" s="232"/>
      <c r="G578" s="233"/>
    </row>
    <row r="579" spans="4:7" ht="30">
      <c r="D579" s="121"/>
      <c r="E579" s="132"/>
      <c r="F579" s="232"/>
      <c r="G579" s="233"/>
    </row>
    <row r="580" spans="4:7" ht="30">
      <c r="D580" s="121"/>
      <c r="E580" s="132"/>
      <c r="F580" s="232"/>
      <c r="G580" s="233"/>
    </row>
    <row r="581" spans="4:7" ht="30">
      <c r="D581" s="121"/>
      <c r="E581" s="132"/>
      <c r="F581" s="232"/>
      <c r="G581" s="233"/>
    </row>
    <row r="582" spans="4:7" ht="30">
      <c r="D582" s="121"/>
      <c r="E582" s="132"/>
      <c r="F582" s="232"/>
      <c r="G582" s="233"/>
    </row>
    <row r="583" spans="4:7" ht="30">
      <c r="D583" s="121"/>
      <c r="E583" s="132"/>
      <c r="F583" s="232"/>
      <c r="G583" s="233"/>
    </row>
    <row r="584" spans="4:7" ht="30">
      <c r="D584" s="121"/>
      <c r="E584" s="132"/>
      <c r="F584" s="232"/>
      <c r="G584" s="233"/>
    </row>
    <row r="585" spans="4:7" ht="30">
      <c r="D585" s="121"/>
      <c r="E585" s="132"/>
      <c r="F585" s="232"/>
      <c r="G585" s="233"/>
    </row>
    <row r="586" spans="4:7" ht="30">
      <c r="D586" s="121"/>
      <c r="E586" s="132"/>
      <c r="F586" s="232"/>
      <c r="G586" s="233"/>
    </row>
    <row r="587" spans="4:7" ht="30">
      <c r="D587" s="121"/>
      <c r="E587" s="132"/>
      <c r="F587" s="232"/>
      <c r="G587" s="233"/>
    </row>
    <row r="588" spans="4:7" ht="30">
      <c r="D588" s="121"/>
      <c r="E588" s="132"/>
      <c r="F588" s="232"/>
      <c r="G588" s="233"/>
    </row>
    <row r="589" spans="4:7" ht="30">
      <c r="D589" s="121"/>
      <c r="E589" s="132"/>
      <c r="F589" s="232"/>
      <c r="G589" s="233"/>
    </row>
    <row r="590" spans="4:7" ht="30">
      <c r="D590" s="121"/>
      <c r="E590" s="132"/>
      <c r="F590" s="232"/>
      <c r="G590" s="233"/>
    </row>
    <row r="591" spans="4:7" ht="30">
      <c r="D591" s="121"/>
      <c r="E591" s="132"/>
      <c r="F591" s="232"/>
      <c r="G591" s="233"/>
    </row>
    <row r="592" spans="4:7" ht="30">
      <c r="D592" s="121"/>
      <c r="E592" s="132"/>
      <c r="F592" s="232"/>
      <c r="G592" s="233"/>
    </row>
    <row r="593" spans="4:7" ht="30">
      <c r="D593" s="121"/>
      <c r="E593" s="132"/>
      <c r="F593" s="232"/>
      <c r="G593" s="233"/>
    </row>
    <row r="594" spans="4:7" ht="30">
      <c r="D594" s="121"/>
      <c r="E594" s="132"/>
      <c r="F594" s="232"/>
      <c r="G594" s="233"/>
    </row>
    <row r="595" spans="4:7" ht="30">
      <c r="D595" s="121"/>
      <c r="E595" s="132"/>
      <c r="F595" s="232"/>
      <c r="G595" s="233"/>
    </row>
    <row r="596" spans="4:7" ht="30">
      <c r="D596" s="121"/>
      <c r="E596" s="132"/>
      <c r="F596" s="232"/>
      <c r="G596" s="233"/>
    </row>
    <row r="597" spans="4:7" ht="30">
      <c r="D597" s="121"/>
      <c r="E597" s="132"/>
      <c r="F597" s="232"/>
      <c r="G597" s="233"/>
    </row>
    <row r="598" spans="4:7" ht="30">
      <c r="D598" s="121"/>
      <c r="E598" s="132"/>
      <c r="F598" s="232"/>
      <c r="G598" s="233"/>
    </row>
    <row r="599" spans="4:7" ht="30">
      <c r="D599" s="121"/>
      <c r="E599" s="132"/>
      <c r="F599" s="232"/>
      <c r="G599" s="233"/>
    </row>
    <row r="600" spans="4:7" ht="30">
      <c r="D600" s="121"/>
      <c r="E600" s="132"/>
      <c r="F600" s="232"/>
      <c r="G600" s="233"/>
    </row>
    <row r="601" spans="4:7" ht="30">
      <c r="D601" s="121"/>
      <c r="E601" s="132"/>
      <c r="F601" s="232"/>
      <c r="G601" s="233"/>
    </row>
    <row r="602" spans="4:7" ht="30">
      <c r="D602" s="121"/>
      <c r="E602" s="132"/>
      <c r="F602" s="232"/>
      <c r="G602" s="233"/>
    </row>
    <row r="603" spans="4:7" ht="30">
      <c r="D603" s="121"/>
      <c r="E603" s="132"/>
      <c r="F603" s="232"/>
      <c r="G603" s="233"/>
    </row>
    <row r="604" spans="4:7" ht="30">
      <c r="D604" s="121"/>
      <c r="E604" s="132"/>
      <c r="F604" s="232"/>
      <c r="G604" s="233"/>
    </row>
    <row r="605" spans="4:7" ht="30">
      <c r="D605" s="121"/>
      <c r="E605" s="132"/>
      <c r="F605" s="232"/>
      <c r="G605" s="233"/>
    </row>
    <row r="606" spans="4:7" ht="30">
      <c r="D606" s="121"/>
      <c r="E606" s="132"/>
      <c r="F606" s="232"/>
      <c r="G606" s="233"/>
    </row>
    <row r="607" spans="4:7" ht="30">
      <c r="D607" s="121"/>
      <c r="E607" s="132"/>
      <c r="F607" s="232"/>
      <c r="G607" s="233"/>
    </row>
    <row r="608" spans="4:7" ht="30">
      <c r="D608" s="121"/>
      <c r="E608" s="132"/>
      <c r="F608" s="232"/>
      <c r="G608" s="233"/>
    </row>
    <row r="609" spans="4:7" ht="30">
      <c r="D609" s="121"/>
      <c r="E609" s="132"/>
      <c r="F609" s="232"/>
      <c r="G609" s="233"/>
    </row>
    <row r="610" spans="4:7" ht="30">
      <c r="D610" s="121"/>
      <c r="E610" s="132"/>
      <c r="F610" s="232"/>
      <c r="G610" s="233"/>
    </row>
    <row r="611" spans="4:7" ht="30">
      <c r="D611" s="121"/>
      <c r="E611" s="132"/>
      <c r="F611" s="232"/>
      <c r="G611" s="233"/>
    </row>
    <row r="612" spans="4:7" ht="30">
      <c r="D612" s="121"/>
      <c r="E612" s="132"/>
      <c r="F612" s="232"/>
      <c r="G612" s="233"/>
    </row>
    <row r="613" spans="4:7" ht="30">
      <c r="D613" s="121"/>
      <c r="E613" s="132"/>
      <c r="F613" s="232"/>
      <c r="G613" s="233"/>
    </row>
    <row r="614" spans="4:7" ht="30">
      <c r="D614" s="121"/>
      <c r="E614" s="132"/>
      <c r="F614" s="232"/>
      <c r="G614" s="233"/>
    </row>
    <row r="615" spans="4:7" ht="30">
      <c r="D615" s="121"/>
      <c r="E615" s="132"/>
      <c r="F615" s="232"/>
      <c r="G615" s="233"/>
    </row>
    <row r="616" spans="4:7" ht="30">
      <c r="D616" s="121"/>
      <c r="E616" s="132"/>
      <c r="F616" s="232"/>
      <c r="G616" s="233"/>
    </row>
    <row r="617" spans="4:7" ht="30">
      <c r="D617" s="121"/>
      <c r="E617" s="132"/>
      <c r="F617" s="232"/>
      <c r="G617" s="233"/>
    </row>
    <row r="618" spans="4:7" ht="30">
      <c r="D618" s="121"/>
      <c r="E618" s="132"/>
      <c r="F618" s="232"/>
      <c r="G618" s="233"/>
    </row>
    <row r="619" spans="4:7" ht="30">
      <c r="D619" s="121"/>
      <c r="E619" s="132"/>
      <c r="F619" s="232"/>
      <c r="G619" s="233"/>
    </row>
    <row r="620" spans="4:7" ht="30">
      <c r="D620" s="121"/>
      <c r="E620" s="132"/>
      <c r="F620" s="232"/>
      <c r="G620" s="233"/>
    </row>
    <row r="621" spans="4:7" ht="30">
      <c r="D621" s="121"/>
      <c r="E621" s="132"/>
      <c r="F621" s="232"/>
      <c r="G621" s="233"/>
    </row>
    <row r="622" spans="4:7" ht="30">
      <c r="D622" s="121"/>
      <c r="E622" s="132"/>
      <c r="F622" s="232"/>
      <c r="G622" s="233"/>
    </row>
    <row r="623" spans="4:7" ht="30">
      <c r="D623" s="121"/>
      <c r="E623" s="132"/>
      <c r="F623" s="232"/>
      <c r="G623" s="233"/>
    </row>
    <row r="624" spans="4:7" ht="30">
      <c r="D624" s="121"/>
      <c r="E624" s="132"/>
      <c r="F624" s="232"/>
      <c r="G624" s="233"/>
    </row>
    <row r="625" spans="4:7" ht="30">
      <c r="D625" s="121"/>
      <c r="E625" s="132"/>
      <c r="F625" s="232"/>
      <c r="G625" s="233"/>
    </row>
    <row r="626" spans="4:7" ht="30">
      <c r="D626" s="121"/>
      <c r="E626" s="132"/>
      <c r="F626" s="232"/>
      <c r="G626" s="233"/>
    </row>
    <row r="627" spans="4:7" ht="30">
      <c r="D627" s="121"/>
      <c r="E627" s="132"/>
      <c r="F627" s="232"/>
      <c r="G627" s="233"/>
    </row>
    <row r="628" spans="4:7" ht="30">
      <c r="D628" s="121"/>
      <c r="E628" s="132"/>
      <c r="F628" s="232"/>
      <c r="G628" s="233"/>
    </row>
    <row r="629" spans="4:7" ht="30">
      <c r="D629" s="121"/>
      <c r="E629" s="132"/>
      <c r="F629" s="232"/>
      <c r="G629" s="233"/>
    </row>
    <row r="630" spans="4:7" ht="30">
      <c r="D630" s="121"/>
      <c r="E630" s="132"/>
      <c r="F630" s="232"/>
      <c r="G630" s="233"/>
    </row>
    <row r="631" spans="4:7" ht="30">
      <c r="D631" s="121"/>
      <c r="E631" s="132"/>
      <c r="F631" s="232"/>
      <c r="G631" s="233"/>
    </row>
    <row r="632" spans="4:7" ht="30">
      <c r="D632" s="121"/>
      <c r="E632" s="132"/>
      <c r="F632" s="232"/>
      <c r="G632" s="233"/>
    </row>
    <row r="633" spans="4:7" ht="30">
      <c r="D633" s="121"/>
      <c r="E633" s="132"/>
      <c r="F633" s="232"/>
      <c r="G633" s="233"/>
    </row>
    <row r="634" spans="4:7" ht="30">
      <c r="D634" s="121"/>
      <c r="E634" s="132"/>
      <c r="F634" s="232"/>
      <c r="G634" s="233"/>
    </row>
    <row r="635" spans="4:7" ht="30">
      <c r="D635" s="121"/>
      <c r="E635" s="132"/>
      <c r="F635" s="232"/>
      <c r="G635" s="233"/>
    </row>
    <row r="636" spans="4:7" ht="30">
      <c r="D636" s="121"/>
      <c r="E636" s="132"/>
      <c r="F636" s="232"/>
      <c r="G636" s="233"/>
    </row>
    <row r="637" spans="4:7" ht="30">
      <c r="D637" s="121"/>
      <c r="E637" s="132"/>
      <c r="F637" s="232"/>
      <c r="G637" s="233"/>
    </row>
    <row r="638" spans="4:7" ht="30">
      <c r="D638" s="121"/>
      <c r="E638" s="132"/>
      <c r="F638" s="232"/>
      <c r="G638" s="233"/>
    </row>
    <row r="639" spans="4:7" ht="30">
      <c r="D639" s="121"/>
      <c r="E639" s="132"/>
      <c r="F639" s="232"/>
      <c r="G639" s="233"/>
    </row>
    <row r="640" spans="4:7" ht="30">
      <c r="D640" s="121"/>
      <c r="E640" s="132"/>
      <c r="F640" s="232"/>
      <c r="G640" s="233"/>
    </row>
    <row r="641" spans="4:7" ht="30">
      <c r="D641" s="121"/>
      <c r="E641" s="132"/>
      <c r="F641" s="232"/>
      <c r="G641" s="233"/>
    </row>
    <row r="642" spans="4:7" ht="30">
      <c r="D642" s="121"/>
      <c r="E642" s="132"/>
      <c r="F642" s="232"/>
      <c r="G642" s="233"/>
    </row>
    <row r="643" spans="4:7" ht="30">
      <c r="D643" s="121"/>
      <c r="E643" s="132"/>
      <c r="F643" s="232"/>
      <c r="G643" s="233"/>
    </row>
    <row r="644" spans="4:7" ht="30">
      <c r="D644" s="121"/>
      <c r="E644" s="132"/>
      <c r="F644" s="232"/>
      <c r="G644" s="233"/>
    </row>
    <row r="645" spans="4:7" ht="30">
      <c r="D645" s="121"/>
      <c r="E645" s="132"/>
      <c r="F645" s="232"/>
      <c r="G645" s="233"/>
    </row>
    <row r="646" spans="4:7" ht="30">
      <c r="D646" s="121"/>
      <c r="E646" s="132"/>
      <c r="F646" s="232"/>
      <c r="G646" s="233"/>
    </row>
    <row r="647" spans="4:7" ht="30">
      <c r="D647" s="121"/>
      <c r="E647" s="132"/>
      <c r="F647" s="232"/>
      <c r="G647" s="233"/>
    </row>
    <row r="648" spans="4:7" ht="30">
      <c r="D648" s="121"/>
      <c r="E648" s="132"/>
      <c r="F648" s="232"/>
      <c r="G648" s="233"/>
    </row>
    <row r="649" spans="4:7" ht="30">
      <c r="D649" s="121"/>
      <c r="E649" s="132"/>
      <c r="F649" s="232"/>
      <c r="G649" s="233"/>
    </row>
    <row r="650" spans="4:7" ht="30">
      <c r="D650" s="121"/>
      <c r="E650" s="132"/>
      <c r="F650" s="232"/>
      <c r="G650" s="233"/>
    </row>
    <row r="651" spans="4:7" ht="30">
      <c r="D651" s="121"/>
      <c r="E651" s="132"/>
      <c r="F651" s="232"/>
      <c r="G651" s="233"/>
    </row>
    <row r="652" spans="4:7" ht="30">
      <c r="D652" s="121"/>
      <c r="E652" s="132"/>
      <c r="F652" s="232"/>
      <c r="G652" s="233"/>
    </row>
    <row r="653" spans="4:7" ht="30">
      <c r="D653" s="121"/>
      <c r="E653" s="132"/>
      <c r="F653" s="232"/>
      <c r="G653" s="233"/>
    </row>
    <row r="654" spans="4:7" ht="30">
      <c r="D654" s="121"/>
      <c r="E654" s="132"/>
      <c r="F654" s="232"/>
      <c r="G654" s="233"/>
    </row>
    <row r="655" spans="4:7" ht="30">
      <c r="D655" s="121"/>
      <c r="E655" s="132"/>
      <c r="F655" s="232"/>
      <c r="G655" s="233"/>
    </row>
    <row r="656" spans="4:7" ht="30">
      <c r="D656" s="121"/>
      <c r="E656" s="132"/>
      <c r="F656" s="232"/>
      <c r="G656" s="233"/>
    </row>
    <row r="657" spans="4:7" ht="30">
      <c r="D657" s="121"/>
      <c r="E657" s="132"/>
      <c r="F657" s="232"/>
      <c r="G657" s="233"/>
    </row>
    <row r="658" spans="4:7" ht="30">
      <c r="D658" s="121"/>
      <c r="E658" s="132"/>
      <c r="F658" s="232"/>
      <c r="G658" s="233"/>
    </row>
    <row r="659" spans="4:7" ht="30">
      <c r="D659" s="121"/>
      <c r="E659" s="132"/>
      <c r="F659" s="232"/>
      <c r="G659" s="233"/>
    </row>
    <row r="660" spans="4:7" ht="30">
      <c r="D660" s="121"/>
      <c r="E660" s="132"/>
      <c r="F660" s="232"/>
      <c r="G660" s="233"/>
    </row>
    <row r="661" spans="4:7" ht="30">
      <c r="D661" s="121"/>
      <c r="E661" s="132"/>
      <c r="F661" s="232"/>
      <c r="G661" s="233"/>
    </row>
    <row r="662" spans="4:7" ht="30">
      <c r="D662" s="121"/>
      <c r="E662" s="132"/>
      <c r="F662" s="232"/>
      <c r="G662" s="233"/>
    </row>
    <row r="663" spans="4:7" ht="30">
      <c r="D663" s="121"/>
      <c r="E663" s="132"/>
      <c r="F663" s="232"/>
      <c r="G663" s="233"/>
    </row>
    <row r="664" spans="4:7" ht="30">
      <c r="D664" s="121"/>
      <c r="E664" s="132"/>
      <c r="F664" s="232"/>
      <c r="G664" s="233"/>
    </row>
    <row r="665" spans="4:7" ht="30">
      <c r="D665" s="121"/>
      <c r="E665" s="132"/>
      <c r="F665" s="232"/>
      <c r="G665" s="233"/>
    </row>
    <row r="666" spans="4:7" ht="30">
      <c r="D666" s="121"/>
      <c r="E666" s="132"/>
      <c r="F666" s="232"/>
      <c r="G666" s="233"/>
    </row>
    <row r="667" spans="4:7" ht="30">
      <c r="D667" s="121"/>
      <c r="E667" s="132"/>
      <c r="F667" s="232"/>
      <c r="G667" s="233"/>
    </row>
    <row r="668" spans="4:7" ht="30">
      <c r="D668" s="121"/>
      <c r="E668" s="132"/>
      <c r="F668" s="232"/>
      <c r="G668" s="233"/>
    </row>
    <row r="669" spans="4:7" ht="30">
      <c r="D669" s="121"/>
      <c r="E669" s="132"/>
      <c r="F669" s="232"/>
      <c r="G669" s="233"/>
    </row>
    <row r="670" spans="4:7" ht="30">
      <c r="D670" s="121"/>
      <c r="E670" s="132"/>
      <c r="F670" s="232"/>
      <c r="G670" s="233"/>
    </row>
    <row r="671" spans="4:7" ht="30">
      <c r="D671" s="121"/>
      <c r="E671" s="132"/>
      <c r="F671" s="232"/>
      <c r="G671" s="233"/>
    </row>
    <row r="672" spans="4:7" ht="30">
      <c r="D672" s="121"/>
      <c r="E672" s="132"/>
      <c r="F672" s="232"/>
      <c r="G672" s="233"/>
    </row>
    <row r="673" spans="4:7" ht="30">
      <c r="D673" s="121"/>
      <c r="E673" s="132"/>
      <c r="F673" s="232"/>
      <c r="G673" s="233"/>
    </row>
    <row r="674" spans="4:7" ht="30">
      <c r="D674" s="121"/>
      <c r="E674" s="132"/>
      <c r="F674" s="232"/>
      <c r="G674" s="233"/>
    </row>
    <row r="675" spans="4:7" ht="30">
      <c r="D675" s="121"/>
      <c r="E675" s="132"/>
      <c r="F675" s="232"/>
      <c r="G675" s="233"/>
    </row>
    <row r="676" spans="4:7" ht="30">
      <c r="D676" s="121"/>
      <c r="E676" s="132"/>
      <c r="F676" s="232"/>
      <c r="G676" s="233"/>
    </row>
    <row r="677" spans="4:7" ht="30">
      <c r="D677" s="121"/>
      <c r="E677" s="132"/>
      <c r="F677" s="232"/>
      <c r="G677" s="233"/>
    </row>
    <row r="678" spans="4:7" ht="30">
      <c r="D678" s="121"/>
      <c r="E678" s="132"/>
      <c r="F678" s="232"/>
      <c r="G678" s="233"/>
    </row>
    <row r="679" spans="4:7" ht="30">
      <c r="D679" s="121"/>
      <c r="E679" s="132"/>
      <c r="F679" s="232"/>
      <c r="G679" s="233"/>
    </row>
    <row r="680" spans="4:7" ht="30">
      <c r="D680" s="121"/>
      <c r="E680" s="132"/>
      <c r="F680" s="232"/>
      <c r="G680" s="233"/>
    </row>
    <row r="681" spans="4:7" ht="30">
      <c r="D681" s="121"/>
      <c r="E681" s="132"/>
      <c r="F681" s="232"/>
      <c r="G681" s="233"/>
    </row>
    <row r="682" spans="4:7" ht="30">
      <c r="D682" s="121"/>
      <c r="E682" s="132"/>
      <c r="F682" s="232"/>
      <c r="G682" s="233"/>
    </row>
    <row r="683" spans="4:7" ht="30">
      <c r="D683" s="121"/>
      <c r="E683" s="132"/>
      <c r="F683" s="232"/>
      <c r="G683" s="233"/>
    </row>
    <row r="684" spans="4:7" ht="30">
      <c r="D684" s="121"/>
      <c r="E684" s="132"/>
      <c r="F684" s="232"/>
      <c r="G684" s="233"/>
    </row>
    <row r="685" spans="4:7" ht="30">
      <c r="D685" s="121"/>
      <c r="E685" s="132"/>
      <c r="F685" s="232"/>
      <c r="G685" s="233"/>
    </row>
    <row r="686" spans="4:7" ht="30">
      <c r="D686" s="121"/>
      <c r="E686" s="132"/>
      <c r="F686" s="232"/>
      <c r="G686" s="233"/>
    </row>
    <row r="687" spans="4:7" ht="30">
      <c r="D687" s="121"/>
      <c r="E687" s="132"/>
      <c r="F687" s="232"/>
      <c r="G687" s="233"/>
    </row>
    <row r="688" spans="4:7" ht="30">
      <c r="D688" s="121"/>
      <c r="E688" s="132"/>
      <c r="F688" s="232"/>
      <c r="G688" s="233"/>
    </row>
    <row r="689" spans="4:7" ht="30">
      <c r="D689" s="121"/>
      <c r="E689" s="132"/>
      <c r="F689" s="232"/>
      <c r="G689" s="233"/>
    </row>
    <row r="690" spans="4:7" ht="30">
      <c r="D690" s="121"/>
      <c r="E690" s="132"/>
      <c r="F690" s="232"/>
      <c r="G690" s="233"/>
    </row>
    <row r="691" spans="4:7" ht="30">
      <c r="D691" s="121"/>
      <c r="E691" s="132"/>
      <c r="F691" s="232"/>
      <c r="G691" s="233"/>
    </row>
    <row r="692" spans="4:7" ht="30">
      <c r="D692" s="121"/>
      <c r="E692" s="132"/>
      <c r="F692" s="232"/>
      <c r="G692" s="233"/>
    </row>
    <row r="693" spans="4:7" ht="30">
      <c r="D693" s="121"/>
      <c r="E693" s="132"/>
      <c r="F693" s="232"/>
      <c r="G693" s="233"/>
    </row>
    <row r="694" spans="4:7" ht="30">
      <c r="D694" s="121"/>
      <c r="E694" s="132"/>
      <c r="F694" s="232"/>
      <c r="G694" s="233"/>
    </row>
    <row r="695" spans="4:7" ht="30">
      <c r="D695" s="121"/>
      <c r="E695" s="132"/>
      <c r="F695" s="232"/>
      <c r="G695" s="233"/>
    </row>
    <row r="696" spans="4:7" ht="30">
      <c r="D696" s="121"/>
      <c r="E696" s="132"/>
      <c r="F696" s="232"/>
      <c r="G696" s="233"/>
    </row>
    <row r="697" spans="4:7" ht="30">
      <c r="D697" s="121"/>
      <c r="E697" s="132"/>
      <c r="F697" s="232"/>
      <c r="G697" s="233"/>
    </row>
    <row r="698" spans="4:7" ht="30">
      <c r="D698" s="121"/>
      <c r="E698" s="132"/>
      <c r="F698" s="232"/>
      <c r="G698" s="233"/>
    </row>
    <row r="699" spans="4:7" ht="30">
      <c r="D699" s="121"/>
      <c r="E699" s="132"/>
      <c r="F699" s="232"/>
      <c r="G699" s="233"/>
    </row>
    <row r="700" spans="4:7" ht="30">
      <c r="D700" s="121"/>
      <c r="E700" s="132"/>
      <c r="F700" s="232"/>
      <c r="G700" s="233"/>
    </row>
    <row r="701" spans="4:7" ht="30">
      <c r="D701" s="121"/>
      <c r="E701" s="132"/>
      <c r="F701" s="232"/>
      <c r="G701" s="233"/>
    </row>
    <row r="702" spans="4:7" ht="30">
      <c r="D702" s="121"/>
      <c r="E702" s="132"/>
      <c r="F702" s="232"/>
      <c r="G702" s="233"/>
    </row>
    <row r="703" spans="4:7" ht="30">
      <c r="D703" s="121"/>
      <c r="E703" s="132"/>
      <c r="F703" s="232"/>
      <c r="G703" s="233"/>
    </row>
    <row r="704" spans="4:7" ht="30">
      <c r="D704" s="121"/>
      <c r="E704" s="132"/>
      <c r="F704" s="232"/>
      <c r="G704" s="233"/>
    </row>
    <row r="705" spans="4:7" ht="30">
      <c r="D705" s="121"/>
      <c r="E705" s="132"/>
      <c r="F705" s="232"/>
      <c r="G705" s="233"/>
    </row>
    <row r="706" spans="4:7" ht="30">
      <c r="D706" s="121"/>
      <c r="E706" s="132"/>
      <c r="F706" s="232"/>
      <c r="G706" s="233"/>
    </row>
    <row r="707" spans="4:7" ht="30">
      <c r="D707" s="121"/>
      <c r="E707" s="132"/>
      <c r="F707" s="232"/>
      <c r="G707" s="233"/>
    </row>
    <row r="708" spans="4:7" ht="30">
      <c r="D708" s="121"/>
      <c r="E708" s="132"/>
      <c r="F708" s="232"/>
      <c r="G708" s="233"/>
    </row>
    <row r="709" spans="4:7" ht="30">
      <c r="D709" s="121"/>
      <c r="E709" s="132"/>
      <c r="F709" s="232"/>
      <c r="G709" s="233"/>
    </row>
    <row r="710" spans="4:7" ht="30">
      <c r="D710" s="121"/>
      <c r="E710" s="132"/>
      <c r="F710" s="232"/>
      <c r="G710" s="233"/>
    </row>
    <row r="711" spans="4:7" ht="30">
      <c r="D711" s="121"/>
      <c r="E711" s="132"/>
      <c r="F711" s="232"/>
      <c r="G711" s="233"/>
    </row>
    <row r="712" spans="4:7" ht="30">
      <c r="D712" s="121"/>
      <c r="E712" s="132"/>
      <c r="F712" s="232"/>
      <c r="G712" s="233"/>
    </row>
    <row r="713" spans="4:7" ht="30">
      <c r="D713" s="121"/>
      <c r="E713" s="132"/>
      <c r="F713" s="232"/>
      <c r="G713" s="233"/>
    </row>
    <row r="714" spans="4:7" ht="30">
      <c r="D714" s="121"/>
      <c r="E714" s="132"/>
      <c r="F714" s="232"/>
      <c r="G714" s="233"/>
    </row>
    <row r="715" spans="4:7" ht="30">
      <c r="D715" s="121"/>
      <c r="E715" s="132"/>
      <c r="F715" s="232"/>
      <c r="G715" s="233"/>
    </row>
    <row r="716" spans="4:7" ht="30">
      <c r="D716" s="121"/>
      <c r="E716" s="132"/>
      <c r="F716" s="232"/>
      <c r="G716" s="233"/>
    </row>
    <row r="717" spans="4:7" ht="30">
      <c r="D717" s="121"/>
      <c r="E717" s="132"/>
      <c r="F717" s="232"/>
      <c r="G717" s="233"/>
    </row>
    <row r="718" spans="4:7" ht="30">
      <c r="D718" s="121"/>
      <c r="E718" s="132"/>
      <c r="F718" s="232"/>
      <c r="G718" s="233"/>
    </row>
    <row r="719" spans="4:7" ht="30">
      <c r="D719" s="121"/>
      <c r="E719" s="132"/>
      <c r="F719" s="232"/>
      <c r="G719" s="233"/>
    </row>
    <row r="720" spans="4:7" ht="30">
      <c r="D720" s="121"/>
      <c r="E720" s="132"/>
      <c r="F720" s="232"/>
      <c r="G720" s="233"/>
    </row>
    <row r="721" spans="4:7" ht="30">
      <c r="D721" s="121"/>
      <c r="E721" s="132"/>
      <c r="F721" s="232"/>
      <c r="G721" s="233"/>
    </row>
    <row r="722" spans="4:7" ht="30">
      <c r="D722" s="121"/>
      <c r="E722" s="132"/>
      <c r="F722" s="232"/>
      <c r="G722" s="233"/>
    </row>
    <row r="723" spans="4:7" ht="30">
      <c r="D723" s="121"/>
      <c r="E723" s="132"/>
      <c r="F723" s="232"/>
      <c r="G723" s="233"/>
    </row>
    <row r="724" spans="4:7" ht="30">
      <c r="D724" s="121"/>
      <c r="E724" s="132"/>
      <c r="F724" s="232"/>
      <c r="G724" s="233"/>
    </row>
    <row r="725" spans="4:7" ht="30">
      <c r="D725" s="121"/>
      <c r="E725" s="132"/>
      <c r="F725" s="232"/>
      <c r="G725" s="233"/>
    </row>
    <row r="726" spans="4:7" ht="30">
      <c r="D726" s="121"/>
      <c r="E726" s="132"/>
      <c r="F726" s="232"/>
      <c r="G726" s="233"/>
    </row>
    <row r="727" spans="4:7" ht="30">
      <c r="D727" s="121"/>
      <c r="E727" s="132"/>
      <c r="F727" s="232"/>
      <c r="G727" s="233"/>
    </row>
    <row r="728" spans="4:7" ht="30">
      <c r="D728" s="121"/>
      <c r="E728" s="132"/>
      <c r="F728" s="232"/>
      <c r="G728" s="233"/>
    </row>
    <row r="729" spans="4:7" ht="30">
      <c r="D729" s="121"/>
      <c r="E729" s="132"/>
      <c r="F729" s="232"/>
      <c r="G729" s="233"/>
    </row>
    <row r="730" spans="4:7" ht="30">
      <c r="D730" s="121"/>
      <c r="E730" s="132"/>
      <c r="F730" s="232"/>
      <c r="G730" s="233"/>
    </row>
    <row r="731" spans="4:7" ht="30">
      <c r="D731" s="121"/>
      <c r="E731" s="132"/>
      <c r="F731" s="232"/>
      <c r="G731" s="233"/>
    </row>
    <row r="732" spans="4:7" ht="30">
      <c r="D732" s="121"/>
      <c r="E732" s="132"/>
      <c r="F732" s="232"/>
      <c r="G732" s="233"/>
    </row>
    <row r="733" spans="4:7" ht="30">
      <c r="D733" s="121"/>
      <c r="E733" s="132"/>
      <c r="F733" s="232"/>
      <c r="G733" s="233"/>
    </row>
    <row r="734" spans="4:7" ht="30">
      <c r="D734" s="121"/>
      <c r="E734" s="132"/>
      <c r="F734" s="232"/>
      <c r="G734" s="233"/>
    </row>
    <row r="735" spans="4:7" ht="30">
      <c r="D735" s="121"/>
      <c r="E735" s="132"/>
      <c r="F735" s="232"/>
      <c r="G735" s="233"/>
    </row>
    <row r="736" spans="4:7" ht="30">
      <c r="D736" s="121"/>
      <c r="E736" s="132"/>
      <c r="F736" s="232"/>
      <c r="G736" s="233"/>
    </row>
    <row r="737" spans="4:7" ht="30">
      <c r="D737" s="121"/>
      <c r="E737" s="132"/>
      <c r="F737" s="232"/>
      <c r="G737" s="233"/>
    </row>
    <row r="738" spans="4:7" ht="30">
      <c r="D738" s="121"/>
      <c r="E738" s="132"/>
      <c r="F738" s="232"/>
      <c r="G738" s="233"/>
    </row>
    <row r="739" spans="4:7" ht="30">
      <c r="D739" s="121"/>
      <c r="E739" s="132"/>
      <c r="F739" s="232"/>
      <c r="G739" s="233"/>
    </row>
    <row r="740" spans="4:7" ht="30">
      <c r="D740" s="121"/>
      <c r="E740" s="132"/>
      <c r="F740" s="232"/>
      <c r="G740" s="233"/>
    </row>
    <row r="741" spans="4:7" ht="30">
      <c r="D741" s="121"/>
      <c r="E741" s="132"/>
      <c r="F741" s="232"/>
      <c r="G741" s="233"/>
    </row>
    <row r="742" spans="4:7" ht="30">
      <c r="D742" s="121"/>
      <c r="E742" s="132"/>
      <c r="F742" s="232"/>
      <c r="G742" s="233"/>
    </row>
    <row r="743" spans="4:7" ht="30">
      <c r="D743" s="121"/>
      <c r="E743" s="132"/>
      <c r="F743" s="232"/>
      <c r="G743" s="233"/>
    </row>
    <row r="744" spans="4:7" ht="30">
      <c r="D744" s="121"/>
      <c r="E744" s="132"/>
      <c r="F744" s="232"/>
      <c r="G744" s="233"/>
    </row>
    <row r="745" spans="4:7" ht="30">
      <c r="D745" s="121"/>
      <c r="E745" s="132"/>
      <c r="F745" s="232"/>
      <c r="G745" s="233"/>
    </row>
    <row r="746" spans="4:7" ht="30">
      <c r="D746" s="121"/>
      <c r="E746" s="132"/>
      <c r="F746" s="232"/>
      <c r="G746" s="233"/>
    </row>
    <row r="747" spans="4:7" ht="30">
      <c r="D747" s="121"/>
      <c r="E747" s="132"/>
      <c r="F747" s="232"/>
      <c r="G747" s="233"/>
    </row>
    <row r="748" spans="4:7" ht="30">
      <c r="D748" s="121"/>
      <c r="E748" s="132"/>
      <c r="F748" s="232"/>
      <c r="G748" s="233"/>
    </row>
    <row r="749" spans="4:7" ht="30">
      <c r="D749" s="121"/>
      <c r="E749" s="132"/>
      <c r="F749" s="232"/>
      <c r="G749" s="233"/>
    </row>
    <row r="750" spans="4:7" ht="30">
      <c r="D750" s="121"/>
      <c r="E750" s="132"/>
      <c r="F750" s="232"/>
      <c r="G750" s="233"/>
    </row>
    <row r="751" spans="4:7" ht="30">
      <c r="D751" s="121"/>
      <c r="E751" s="132"/>
      <c r="F751" s="232"/>
      <c r="G751" s="233"/>
    </row>
  </sheetData>
  <mergeCells count="1">
    <mergeCell ref="A7:J7"/>
  </mergeCells>
  <conditionalFormatting sqref="D147:G147 D133:G143 D12:G131 M12:N131">
    <cfRule type="cellIs" priority="1" dxfId="2" operator="between" stopIfTrue="1">
      <formula>0</formula>
      <formula>90</formula>
    </cfRule>
    <cfRule type="cellIs" priority="2" dxfId="3" operator="between" stopIfTrue="1">
      <formula>-1</formula>
      <formula>-90</formula>
    </cfRule>
  </conditionalFormatting>
  <conditionalFormatting sqref="K133:K65536 D10:F10 A9:A10 J1:O2 A1:I1 E2:I2 A2 K3:K131">
    <cfRule type="cellIs" priority="3" dxfId="2" operator="between" stopIfTrue="1">
      <formula>0</formula>
      <formula>40</formula>
    </cfRule>
    <cfRule type="cellIs" priority="4" dxfId="3" operator="between" stopIfTrue="1">
      <formula>-1</formula>
      <formula>-30</formula>
    </cfRule>
  </conditionalFormatting>
  <conditionalFormatting sqref="O12:AO131">
    <cfRule type="cellIs" priority="5" dxfId="4" operator="equal" stopIfTrue="1">
      <formula>150</formula>
    </cfRule>
    <cfRule type="cellIs" priority="6" dxfId="5" operator="between" stopIfTrue="1">
      <formula>1</formula>
      <formula>149</formula>
    </cfRule>
  </conditionalFormatting>
  <printOptions/>
  <pageMargins left="0.7480314960629921" right="0.7480314960629921" top="0.7874015748031497" bottom="0.7874015748031497" header="0.5118110236220472" footer="0.5118110236220472"/>
  <pageSetup fitToHeight="2" horizontalDpi="300" verticalDpi="300" orientation="portrait" scale="33" r:id="rId1"/>
  <rowBreaks count="1" manualBreakCount="1">
    <brk id="6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7.8515625" style="0" customWidth="1"/>
  </cols>
  <sheetData>
    <row r="1" spans="1:14" ht="30">
      <c r="A1" s="106" t="s">
        <v>251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01" customFormat="1" ht="18.75" customHeight="1">
      <c r="A2" s="107" t="s">
        <v>162</v>
      </c>
      <c r="B2" s="110">
        <v>1</v>
      </c>
      <c r="C2" s="110">
        <v>2</v>
      </c>
      <c r="D2" s="110">
        <v>3</v>
      </c>
      <c r="E2" s="110">
        <v>4</v>
      </c>
      <c r="F2" s="110">
        <v>5</v>
      </c>
      <c r="G2" s="110">
        <v>6</v>
      </c>
      <c r="H2" s="110">
        <v>7</v>
      </c>
      <c r="I2" s="110">
        <v>8</v>
      </c>
      <c r="J2" s="143">
        <v>9</v>
      </c>
      <c r="K2" s="143">
        <v>10</v>
      </c>
      <c r="L2" s="143">
        <v>11</v>
      </c>
      <c r="M2" s="143">
        <v>12</v>
      </c>
      <c r="N2" s="143">
        <v>13</v>
      </c>
    </row>
    <row r="3" spans="1:15" ht="24.75" customHeight="1">
      <c r="A3" s="102" t="s">
        <v>55</v>
      </c>
      <c r="B3" s="103"/>
      <c r="C3" s="103" t="s">
        <v>163</v>
      </c>
      <c r="D3" s="103" t="s">
        <v>163</v>
      </c>
      <c r="E3" s="103"/>
      <c r="F3" s="103" t="s">
        <v>163</v>
      </c>
      <c r="G3" s="103"/>
      <c r="H3" s="103" t="s">
        <v>163</v>
      </c>
      <c r="I3" s="103" t="s">
        <v>163</v>
      </c>
      <c r="J3" s="103"/>
      <c r="K3" s="103"/>
      <c r="L3" s="103" t="s">
        <v>163</v>
      </c>
      <c r="M3" s="103" t="s">
        <v>163</v>
      </c>
      <c r="N3" s="142"/>
      <c r="O3" s="140">
        <f aca="true" t="shared" si="0" ref="O3:O16">COUNTIF(B3:N3,"H")</f>
        <v>7</v>
      </c>
    </row>
    <row r="4" spans="1:15" ht="24.75" customHeight="1">
      <c r="A4" s="102" t="s">
        <v>2</v>
      </c>
      <c r="B4" s="103" t="s">
        <v>163</v>
      </c>
      <c r="C4" s="103" t="s">
        <v>163</v>
      </c>
      <c r="D4" s="103"/>
      <c r="E4" s="103" t="s">
        <v>163</v>
      </c>
      <c r="F4" s="103"/>
      <c r="G4" s="103"/>
      <c r="H4" s="103"/>
      <c r="I4" s="103" t="s">
        <v>163</v>
      </c>
      <c r="J4" s="103"/>
      <c r="K4" s="103" t="s">
        <v>163</v>
      </c>
      <c r="L4" s="103" t="s">
        <v>163</v>
      </c>
      <c r="M4" s="103"/>
      <c r="N4" s="103"/>
      <c r="O4" s="140">
        <f t="shared" si="0"/>
        <v>6</v>
      </c>
    </row>
    <row r="5" spans="1:15" ht="24.75" customHeight="1">
      <c r="A5" s="102" t="s">
        <v>43</v>
      </c>
      <c r="B5" s="103"/>
      <c r="C5" s="103" t="s">
        <v>163</v>
      </c>
      <c r="D5" s="103" t="s">
        <v>163</v>
      </c>
      <c r="E5" s="103"/>
      <c r="F5" s="103" t="s">
        <v>163</v>
      </c>
      <c r="G5" s="103" t="s">
        <v>163</v>
      </c>
      <c r="H5" s="103"/>
      <c r="I5" s="103"/>
      <c r="J5" s="103" t="s">
        <v>163</v>
      </c>
      <c r="K5" s="103"/>
      <c r="L5" s="103"/>
      <c r="M5" s="103" t="s">
        <v>163</v>
      </c>
      <c r="N5" s="103" t="s">
        <v>163</v>
      </c>
      <c r="O5" s="140">
        <f t="shared" si="0"/>
        <v>7</v>
      </c>
    </row>
    <row r="6" spans="1:15" ht="24.75" customHeight="1">
      <c r="A6" s="102" t="s">
        <v>44</v>
      </c>
      <c r="B6" s="103" t="s">
        <v>163</v>
      </c>
      <c r="C6" s="103"/>
      <c r="D6" s="103"/>
      <c r="E6" s="103" t="s">
        <v>163</v>
      </c>
      <c r="F6" s="103"/>
      <c r="G6" s="103"/>
      <c r="H6" s="103" t="s">
        <v>163</v>
      </c>
      <c r="I6" s="103" t="s">
        <v>163</v>
      </c>
      <c r="J6" s="103"/>
      <c r="K6" s="103" t="s">
        <v>163</v>
      </c>
      <c r="L6" s="103" t="s">
        <v>163</v>
      </c>
      <c r="M6" s="103"/>
      <c r="N6" s="142"/>
      <c r="O6" s="140">
        <f t="shared" si="0"/>
        <v>6</v>
      </c>
    </row>
    <row r="7" spans="1:15" ht="24.75" customHeight="1">
      <c r="A7" s="102" t="s">
        <v>6</v>
      </c>
      <c r="B7" s="103" t="s">
        <v>163</v>
      </c>
      <c r="C7" s="103" t="s">
        <v>163</v>
      </c>
      <c r="D7" s="103"/>
      <c r="E7" s="103"/>
      <c r="F7" s="103"/>
      <c r="G7" s="103" t="s">
        <v>163</v>
      </c>
      <c r="H7" s="103" t="s">
        <v>163</v>
      </c>
      <c r="I7" s="103"/>
      <c r="J7" s="103" t="s">
        <v>163</v>
      </c>
      <c r="K7" s="103" t="s">
        <v>163</v>
      </c>
      <c r="L7" s="103"/>
      <c r="M7" s="103"/>
      <c r="N7" s="103" t="s">
        <v>163</v>
      </c>
      <c r="O7" s="140">
        <f t="shared" si="0"/>
        <v>7</v>
      </c>
    </row>
    <row r="8" spans="1:15" ht="24.75" customHeight="1">
      <c r="A8" s="102" t="s">
        <v>52</v>
      </c>
      <c r="B8" s="103"/>
      <c r="C8" s="103"/>
      <c r="D8" s="103" t="s">
        <v>163</v>
      </c>
      <c r="E8" s="103" t="s">
        <v>163</v>
      </c>
      <c r="F8" s="103"/>
      <c r="G8" s="103"/>
      <c r="H8" s="103" t="s">
        <v>163</v>
      </c>
      <c r="I8" s="103"/>
      <c r="J8" s="103" t="s">
        <v>163</v>
      </c>
      <c r="K8" s="103"/>
      <c r="L8" s="103"/>
      <c r="M8" s="103" t="s">
        <v>163</v>
      </c>
      <c r="N8" s="103"/>
      <c r="O8" s="140">
        <f t="shared" si="0"/>
        <v>5</v>
      </c>
    </row>
    <row r="9" spans="1:15" ht="24.75" customHeight="1">
      <c r="A9" s="102" t="s">
        <v>57</v>
      </c>
      <c r="B9" s="103" t="s">
        <v>163</v>
      </c>
      <c r="C9" s="103" t="s">
        <v>163</v>
      </c>
      <c r="D9" s="103"/>
      <c r="E9" s="103"/>
      <c r="F9" s="103" t="s">
        <v>163</v>
      </c>
      <c r="G9" s="103" t="s">
        <v>163</v>
      </c>
      <c r="H9" s="103"/>
      <c r="I9" s="103" t="s">
        <v>163</v>
      </c>
      <c r="J9" s="103"/>
      <c r="K9" s="103" t="s">
        <v>163</v>
      </c>
      <c r="L9" s="103" t="s">
        <v>163</v>
      </c>
      <c r="M9" s="103"/>
      <c r="N9" s="103" t="s">
        <v>163</v>
      </c>
      <c r="O9" s="140">
        <f t="shared" si="0"/>
        <v>8</v>
      </c>
    </row>
    <row r="10" spans="1:15" ht="24.75" customHeight="1">
      <c r="A10" s="102" t="s">
        <v>5</v>
      </c>
      <c r="B10" s="103"/>
      <c r="C10" s="103"/>
      <c r="D10" s="103"/>
      <c r="E10" s="103" t="s">
        <v>163</v>
      </c>
      <c r="F10" s="103" t="s">
        <v>163</v>
      </c>
      <c r="G10" s="103"/>
      <c r="H10" s="103" t="s">
        <v>163</v>
      </c>
      <c r="I10" s="103"/>
      <c r="J10" s="103" t="s">
        <v>163</v>
      </c>
      <c r="K10" s="103"/>
      <c r="L10" s="103"/>
      <c r="M10" s="103" t="s">
        <v>163</v>
      </c>
      <c r="N10" s="103" t="s">
        <v>163</v>
      </c>
      <c r="O10" s="140">
        <f t="shared" si="0"/>
        <v>6</v>
      </c>
    </row>
    <row r="11" spans="1:15" ht="24.75" customHeight="1">
      <c r="A11" s="102" t="s">
        <v>3</v>
      </c>
      <c r="B11" s="103"/>
      <c r="C11" s="103"/>
      <c r="D11" s="103" t="s">
        <v>163</v>
      </c>
      <c r="E11" s="103"/>
      <c r="F11" s="103" t="s">
        <v>163</v>
      </c>
      <c r="G11" s="103" t="s">
        <v>163</v>
      </c>
      <c r="H11" s="103"/>
      <c r="I11" s="103" t="s">
        <v>163</v>
      </c>
      <c r="J11" s="103"/>
      <c r="K11" s="103"/>
      <c r="L11" s="103" t="s">
        <v>163</v>
      </c>
      <c r="M11" s="103"/>
      <c r="N11" s="103" t="s">
        <v>163</v>
      </c>
      <c r="O11" s="140">
        <f t="shared" si="0"/>
        <v>6</v>
      </c>
    </row>
    <row r="12" spans="1:15" ht="24.75" customHeight="1">
      <c r="A12" s="102" t="s">
        <v>1</v>
      </c>
      <c r="B12" s="103"/>
      <c r="C12" s="103"/>
      <c r="D12" s="103" t="s">
        <v>163</v>
      </c>
      <c r="E12" s="103" t="s">
        <v>163</v>
      </c>
      <c r="F12" s="103"/>
      <c r="G12" s="103" t="s">
        <v>163</v>
      </c>
      <c r="H12" s="103"/>
      <c r="I12" s="103"/>
      <c r="J12" s="103" t="s">
        <v>163</v>
      </c>
      <c r="K12" s="103" t="s">
        <v>163</v>
      </c>
      <c r="L12" s="103"/>
      <c r="M12" s="103" t="s">
        <v>163</v>
      </c>
      <c r="N12" s="103"/>
      <c r="O12" s="140">
        <f t="shared" si="0"/>
        <v>6</v>
      </c>
    </row>
    <row r="13" spans="1:15" ht="24.75" customHeight="1">
      <c r="A13" s="102" t="s">
        <v>109</v>
      </c>
      <c r="B13" s="103"/>
      <c r="C13" s="103" t="s">
        <v>163</v>
      </c>
      <c r="D13" s="103"/>
      <c r="E13" s="103" t="s">
        <v>163</v>
      </c>
      <c r="F13" s="148" t="s">
        <v>163</v>
      </c>
      <c r="G13" s="103" t="s">
        <v>163</v>
      </c>
      <c r="H13" s="103"/>
      <c r="I13" s="103" t="s">
        <v>163</v>
      </c>
      <c r="J13" s="103" t="s">
        <v>163</v>
      </c>
      <c r="K13" s="103"/>
      <c r="L13" s="103" t="s">
        <v>163</v>
      </c>
      <c r="M13" s="103"/>
      <c r="N13" s="103"/>
      <c r="O13" s="140">
        <f t="shared" si="0"/>
        <v>7</v>
      </c>
    </row>
    <row r="14" spans="1:15" ht="24.75" customHeight="1">
      <c r="A14" s="102" t="s">
        <v>113</v>
      </c>
      <c r="B14" s="103" t="s">
        <v>163</v>
      </c>
      <c r="C14" s="148" t="s">
        <v>163</v>
      </c>
      <c r="D14" s="103" t="s">
        <v>163</v>
      </c>
      <c r="E14" s="148" t="s">
        <v>163</v>
      </c>
      <c r="F14" s="103" t="s">
        <v>163</v>
      </c>
      <c r="G14" s="103"/>
      <c r="H14" s="103" t="s">
        <v>163</v>
      </c>
      <c r="I14" s="103"/>
      <c r="J14" s="103"/>
      <c r="K14" s="103" t="s">
        <v>163</v>
      </c>
      <c r="L14" s="148" t="s">
        <v>163</v>
      </c>
      <c r="M14" s="103"/>
      <c r="N14" s="103" t="s">
        <v>163</v>
      </c>
      <c r="O14" s="140">
        <f t="shared" si="0"/>
        <v>9</v>
      </c>
    </row>
    <row r="15" spans="1:15" ht="24.75" customHeight="1">
      <c r="A15" s="102" t="s">
        <v>117</v>
      </c>
      <c r="B15" s="103"/>
      <c r="C15" s="103" t="s">
        <v>163</v>
      </c>
      <c r="D15" s="103"/>
      <c r="E15" s="103"/>
      <c r="F15" s="103" t="s">
        <v>163</v>
      </c>
      <c r="G15" s="103" t="s">
        <v>163</v>
      </c>
      <c r="H15" s="103"/>
      <c r="I15" s="103"/>
      <c r="J15" s="103"/>
      <c r="K15" s="103" t="s">
        <v>163</v>
      </c>
      <c r="L15" s="103"/>
      <c r="M15" s="103" t="s">
        <v>163</v>
      </c>
      <c r="N15" s="103"/>
      <c r="O15" s="140">
        <f t="shared" si="0"/>
        <v>5</v>
      </c>
    </row>
    <row r="16" spans="1:15" ht="24.75" customHeight="1">
      <c r="A16" s="102" t="s">
        <v>122</v>
      </c>
      <c r="B16" s="103" t="s">
        <v>163</v>
      </c>
      <c r="C16" s="148" t="s">
        <v>163</v>
      </c>
      <c r="D16" s="103" t="s">
        <v>163</v>
      </c>
      <c r="E16" s="103" t="s">
        <v>163</v>
      </c>
      <c r="F16" s="103"/>
      <c r="G16" s="148" t="s">
        <v>163</v>
      </c>
      <c r="H16" s="103" t="s">
        <v>163</v>
      </c>
      <c r="I16" s="103" t="s">
        <v>163</v>
      </c>
      <c r="J16" s="103" t="s">
        <v>163</v>
      </c>
      <c r="K16" s="103"/>
      <c r="L16" s="103" t="s">
        <v>163</v>
      </c>
      <c r="M16" s="103" t="s">
        <v>163</v>
      </c>
      <c r="N16" s="103" t="s">
        <v>163</v>
      </c>
      <c r="O16" s="140">
        <f t="shared" si="0"/>
        <v>11</v>
      </c>
    </row>
    <row r="17" spans="1:15" ht="24.75" customHeight="1">
      <c r="A17" s="39"/>
      <c r="B17" s="144"/>
      <c r="C17" s="144"/>
      <c r="D17" s="144"/>
      <c r="E17" s="144"/>
      <c r="F17" s="144"/>
      <c r="G17" s="144"/>
      <c r="H17" s="144"/>
      <c r="I17" s="145"/>
      <c r="J17" s="144"/>
      <c r="K17" s="144"/>
      <c r="L17" s="146"/>
      <c r="M17" s="144"/>
      <c r="N17" s="144"/>
      <c r="O17" s="140"/>
    </row>
    <row r="18" spans="1:15" ht="24.75" customHeight="1">
      <c r="A18" s="39"/>
      <c r="B18" s="144"/>
      <c r="C18" s="144"/>
      <c r="D18" s="144"/>
      <c r="E18" s="144"/>
      <c r="F18" s="144"/>
      <c r="G18" s="146"/>
      <c r="H18" s="144"/>
      <c r="I18" s="146"/>
      <c r="J18" s="144"/>
      <c r="K18" s="144"/>
      <c r="L18" s="39"/>
      <c r="M18" s="145"/>
      <c r="N18" s="39"/>
      <c r="O18" s="14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="115" zoomScaleNormal="115" workbookViewId="0" topLeftCell="A16">
      <selection activeCell="B39" sqref="B39"/>
    </sheetView>
  </sheetViews>
  <sheetFormatPr defaultColWidth="9.140625" defaultRowHeight="12.75"/>
  <cols>
    <col min="1" max="1" width="11.140625" style="0" customWidth="1"/>
    <col min="2" max="2" width="26.8515625" style="0" customWidth="1"/>
    <col min="5" max="5" width="10.28125" style="0" bestFit="1" customWidth="1"/>
    <col min="6" max="6" width="14.7109375" style="0" customWidth="1"/>
  </cols>
  <sheetData>
    <row r="1" spans="1:5" ht="14.25" customHeight="1">
      <c r="A1" s="178" t="s">
        <v>190</v>
      </c>
      <c r="E1" s="178" t="s">
        <v>191</v>
      </c>
    </row>
    <row r="2" s="101" customFormat="1" ht="14.25" customHeight="1"/>
    <row r="3" spans="1:5" ht="12.75">
      <c r="A3" s="179">
        <v>40785</v>
      </c>
      <c r="E3" s="179">
        <v>40786</v>
      </c>
    </row>
    <row r="4" spans="1:7" ht="12.75">
      <c r="A4" s="179">
        <v>40792</v>
      </c>
      <c r="B4" t="s">
        <v>192</v>
      </c>
      <c r="C4">
        <v>1</v>
      </c>
      <c r="E4" s="179">
        <v>40793</v>
      </c>
      <c r="F4" t="s">
        <v>192</v>
      </c>
      <c r="G4">
        <v>1</v>
      </c>
    </row>
    <row r="5" spans="1:7" ht="12.75">
      <c r="A5" s="179">
        <v>40799</v>
      </c>
      <c r="B5" t="s">
        <v>192</v>
      </c>
      <c r="C5">
        <v>2</v>
      </c>
      <c r="E5" s="179">
        <v>40800</v>
      </c>
      <c r="F5" t="s">
        <v>192</v>
      </c>
      <c r="G5">
        <v>2</v>
      </c>
    </row>
    <row r="6" spans="1:7" ht="12.75">
      <c r="A6" s="179">
        <v>40806</v>
      </c>
      <c r="B6" t="s">
        <v>192</v>
      </c>
      <c r="C6">
        <v>3</v>
      </c>
      <c r="E6" s="179">
        <v>40807</v>
      </c>
      <c r="F6" t="s">
        <v>192</v>
      </c>
      <c r="G6">
        <v>3</v>
      </c>
    </row>
    <row r="7" spans="1:7" ht="12.75">
      <c r="A7" s="179">
        <v>40813</v>
      </c>
      <c r="B7" t="s">
        <v>192</v>
      </c>
      <c r="C7">
        <v>4</v>
      </c>
      <c r="E7" s="179">
        <v>40814</v>
      </c>
      <c r="F7" t="s">
        <v>192</v>
      </c>
      <c r="G7">
        <v>4</v>
      </c>
    </row>
    <row r="8" spans="1:7" ht="12.75">
      <c r="A8" s="179">
        <v>40820</v>
      </c>
      <c r="B8" t="s">
        <v>192</v>
      </c>
      <c r="C8">
        <v>5</v>
      </c>
      <c r="E8" s="179">
        <v>40821</v>
      </c>
      <c r="F8" t="s">
        <v>192</v>
      </c>
      <c r="G8">
        <v>5</v>
      </c>
    </row>
    <row r="9" spans="1:7" ht="12.75">
      <c r="A9" s="179">
        <v>40827</v>
      </c>
      <c r="B9" t="s">
        <v>192</v>
      </c>
      <c r="C9">
        <v>6</v>
      </c>
      <c r="E9" s="179">
        <v>40828</v>
      </c>
      <c r="F9" t="s">
        <v>192</v>
      </c>
      <c r="G9">
        <v>6</v>
      </c>
    </row>
    <row r="10" spans="1:7" ht="12.75">
      <c r="A10" s="179">
        <v>40834</v>
      </c>
      <c r="B10" t="s">
        <v>192</v>
      </c>
      <c r="C10">
        <v>7</v>
      </c>
      <c r="E10" s="179">
        <v>40835</v>
      </c>
      <c r="F10" t="s">
        <v>192</v>
      </c>
      <c r="G10">
        <v>7</v>
      </c>
    </row>
    <row r="11" spans="1:7" ht="12.75">
      <c r="A11" s="179">
        <v>40841</v>
      </c>
      <c r="B11" t="s">
        <v>192</v>
      </c>
      <c r="C11">
        <v>8</v>
      </c>
      <c r="E11" s="179">
        <v>40842</v>
      </c>
      <c r="F11" t="s">
        <v>192</v>
      </c>
      <c r="G11">
        <v>8</v>
      </c>
    </row>
    <row r="12" spans="1:7" ht="12.75">
      <c r="A12" s="179">
        <v>40848</v>
      </c>
      <c r="B12" t="s">
        <v>192</v>
      </c>
      <c r="C12">
        <v>9</v>
      </c>
      <c r="E12" s="179">
        <v>40849</v>
      </c>
      <c r="F12" t="s">
        <v>192</v>
      </c>
      <c r="G12">
        <v>9</v>
      </c>
    </row>
    <row r="13" spans="1:7" ht="12.75">
      <c r="A13" s="179">
        <v>40855</v>
      </c>
      <c r="B13" t="s">
        <v>192</v>
      </c>
      <c r="C13">
        <v>10</v>
      </c>
      <c r="E13" s="179">
        <v>40856</v>
      </c>
      <c r="F13" t="s">
        <v>192</v>
      </c>
      <c r="G13">
        <v>10</v>
      </c>
    </row>
    <row r="14" spans="1:8" ht="12.75">
      <c r="A14" s="180">
        <v>40862</v>
      </c>
      <c r="B14" s="39" t="s">
        <v>192</v>
      </c>
      <c r="C14" s="39">
        <v>11</v>
      </c>
      <c r="D14" s="39"/>
      <c r="E14" s="180">
        <v>40863</v>
      </c>
      <c r="F14" s="39" t="s">
        <v>192</v>
      </c>
      <c r="G14" s="39">
        <v>11</v>
      </c>
      <c r="H14" s="39"/>
    </row>
    <row r="15" spans="1:8" ht="12.75">
      <c r="A15" s="180">
        <v>40869</v>
      </c>
      <c r="B15" s="39" t="s">
        <v>192</v>
      </c>
      <c r="C15" s="39">
        <v>12</v>
      </c>
      <c r="D15" s="39"/>
      <c r="E15" s="181">
        <v>40870</v>
      </c>
      <c r="F15" s="39" t="s">
        <v>192</v>
      </c>
      <c r="G15" s="39">
        <v>12</v>
      </c>
      <c r="H15" s="39"/>
    </row>
    <row r="16" spans="1:8" ht="13.5" thickBot="1">
      <c r="A16" s="180">
        <v>40876</v>
      </c>
      <c r="B16" s="95" t="s">
        <v>193</v>
      </c>
      <c r="C16" s="157"/>
      <c r="D16" s="39"/>
      <c r="E16" s="182">
        <v>40877</v>
      </c>
      <c r="F16" s="183" t="s">
        <v>192</v>
      </c>
      <c r="G16" s="183">
        <v>13</v>
      </c>
      <c r="H16" s="39"/>
    </row>
    <row r="17" spans="1:6" ht="12.75">
      <c r="A17" s="179">
        <v>40883</v>
      </c>
      <c r="B17" s="39" t="s">
        <v>192</v>
      </c>
      <c r="C17" s="39">
        <v>13</v>
      </c>
      <c r="E17" s="179">
        <v>40884</v>
      </c>
      <c r="F17" s="178" t="s">
        <v>194</v>
      </c>
    </row>
    <row r="18" spans="1:7" ht="12.75">
      <c r="A18" s="179">
        <v>40890</v>
      </c>
      <c r="B18" t="s">
        <v>192</v>
      </c>
      <c r="C18" s="158">
        <v>14</v>
      </c>
      <c r="E18" s="179">
        <v>40891</v>
      </c>
      <c r="F18" t="s">
        <v>192</v>
      </c>
      <c r="G18">
        <v>14</v>
      </c>
    </row>
    <row r="19" spans="1:7" s="39" customFormat="1" ht="13.5" thickBot="1">
      <c r="A19" s="182">
        <v>40897</v>
      </c>
      <c r="B19" s="184" t="s">
        <v>199</v>
      </c>
      <c r="C19" s="185">
        <v>15</v>
      </c>
      <c r="E19" s="179">
        <v>40898</v>
      </c>
      <c r="F19" t="s">
        <v>192</v>
      </c>
      <c r="G19">
        <v>15</v>
      </c>
    </row>
    <row r="20" spans="1:6" s="39" customFormat="1" ht="12.75">
      <c r="A20" s="186">
        <v>40904</v>
      </c>
      <c r="B20" s="178" t="s">
        <v>195</v>
      </c>
      <c r="E20" s="179">
        <v>40905</v>
      </c>
      <c r="F20" s="178" t="s">
        <v>195</v>
      </c>
    </row>
    <row r="21" spans="1:7" ht="12.75">
      <c r="A21" s="187">
        <v>40911</v>
      </c>
      <c r="B21" t="s">
        <v>192</v>
      </c>
      <c r="C21" s="158">
        <v>16</v>
      </c>
      <c r="E21" s="179">
        <v>40912</v>
      </c>
      <c r="F21" t="s">
        <v>192</v>
      </c>
      <c r="G21">
        <v>16</v>
      </c>
    </row>
    <row r="22" spans="1:7" ht="12.75">
      <c r="A22" s="179">
        <v>40918</v>
      </c>
      <c r="B22" t="s">
        <v>192</v>
      </c>
      <c r="C22" s="158">
        <v>17</v>
      </c>
      <c r="E22" s="179">
        <v>40919</v>
      </c>
      <c r="F22" t="s">
        <v>192</v>
      </c>
      <c r="G22">
        <v>17</v>
      </c>
    </row>
    <row r="23" spans="1:7" ht="12.75">
      <c r="A23" s="179">
        <v>40925</v>
      </c>
      <c r="B23" t="s">
        <v>192</v>
      </c>
      <c r="C23" s="158">
        <v>18</v>
      </c>
      <c r="E23" s="179">
        <v>40926</v>
      </c>
      <c r="F23" t="s">
        <v>192</v>
      </c>
      <c r="G23">
        <v>18</v>
      </c>
    </row>
    <row r="24" spans="1:7" ht="12.75">
      <c r="A24" s="179">
        <v>40932</v>
      </c>
      <c r="B24" t="s">
        <v>192</v>
      </c>
      <c r="C24" s="158">
        <v>19</v>
      </c>
      <c r="E24" s="179">
        <v>40933</v>
      </c>
      <c r="F24" t="s">
        <v>192</v>
      </c>
      <c r="G24">
        <v>19</v>
      </c>
    </row>
    <row r="25" spans="1:7" ht="12.75">
      <c r="A25" s="179">
        <v>40209</v>
      </c>
      <c r="B25" t="s">
        <v>192</v>
      </c>
      <c r="C25" s="158">
        <v>20</v>
      </c>
      <c r="E25" s="179">
        <v>40940</v>
      </c>
      <c r="F25" t="s">
        <v>192</v>
      </c>
      <c r="G25">
        <v>20</v>
      </c>
    </row>
    <row r="26" spans="1:6" ht="12.75">
      <c r="A26" s="179">
        <v>40946</v>
      </c>
      <c r="B26" s="188" t="s">
        <v>200</v>
      </c>
      <c r="C26" s="158">
        <v>21</v>
      </c>
      <c r="E26" s="179">
        <v>40947</v>
      </c>
      <c r="F26" s="178" t="s">
        <v>196</v>
      </c>
    </row>
    <row r="27" spans="1:7" ht="12.75">
      <c r="A27" s="179">
        <v>40953</v>
      </c>
      <c r="B27" t="s">
        <v>192</v>
      </c>
      <c r="C27" s="158">
        <v>22</v>
      </c>
      <c r="E27" s="179">
        <v>40954</v>
      </c>
      <c r="F27" t="s">
        <v>192</v>
      </c>
      <c r="G27">
        <v>21</v>
      </c>
    </row>
    <row r="28" spans="1:7" ht="12.75">
      <c r="A28" s="179">
        <v>40960</v>
      </c>
      <c r="B28" t="s">
        <v>192</v>
      </c>
      <c r="C28" s="158">
        <v>23</v>
      </c>
      <c r="E28" s="179">
        <v>40961</v>
      </c>
      <c r="F28" t="s">
        <v>192</v>
      </c>
      <c r="G28">
        <v>22</v>
      </c>
    </row>
    <row r="29" spans="1:7" ht="12.75">
      <c r="A29" s="179">
        <v>40967</v>
      </c>
      <c r="B29" s="188" t="s">
        <v>201</v>
      </c>
      <c r="C29" s="158">
        <v>24</v>
      </c>
      <c r="E29" s="179">
        <v>40968</v>
      </c>
      <c r="F29" t="s">
        <v>192</v>
      </c>
      <c r="G29">
        <v>23</v>
      </c>
    </row>
    <row r="30" spans="1:7" ht="12.75">
      <c r="A30" s="179">
        <v>40243</v>
      </c>
      <c r="B30" t="s">
        <v>192</v>
      </c>
      <c r="C30" s="158">
        <v>25</v>
      </c>
      <c r="E30" s="179">
        <v>40975</v>
      </c>
      <c r="F30" t="s">
        <v>192</v>
      </c>
      <c r="G30">
        <v>24</v>
      </c>
    </row>
    <row r="31" spans="1:7" ht="12.75">
      <c r="A31" s="179">
        <v>40250</v>
      </c>
      <c r="B31" t="s">
        <v>192</v>
      </c>
      <c r="C31" s="158">
        <v>26</v>
      </c>
      <c r="E31" s="179">
        <v>40982</v>
      </c>
      <c r="F31" t="s">
        <v>192</v>
      </c>
      <c r="G31">
        <v>25</v>
      </c>
    </row>
    <row r="32" spans="1:7" ht="12.75">
      <c r="A32" s="179">
        <v>40257</v>
      </c>
      <c r="B32" t="s">
        <v>192</v>
      </c>
      <c r="C32" s="158">
        <v>27</v>
      </c>
      <c r="E32" s="179">
        <v>40989</v>
      </c>
      <c r="F32" t="s">
        <v>192</v>
      </c>
      <c r="G32">
        <v>26</v>
      </c>
    </row>
    <row r="33" spans="1:5" ht="12.75">
      <c r="A33" s="179">
        <v>40264</v>
      </c>
      <c r="B33" t="s">
        <v>192</v>
      </c>
      <c r="C33" s="158">
        <v>28</v>
      </c>
      <c r="E33" s="179">
        <v>40996</v>
      </c>
    </row>
    <row r="34" spans="1:6" ht="12.75">
      <c r="A34" s="179">
        <v>40271</v>
      </c>
      <c r="B34" t="s">
        <v>192</v>
      </c>
      <c r="C34" s="158">
        <v>29</v>
      </c>
      <c r="E34" s="179">
        <v>41003</v>
      </c>
      <c r="F34" s="178" t="s">
        <v>197</v>
      </c>
    </row>
    <row r="35" spans="1:6" ht="12.75">
      <c r="A35" s="179">
        <v>40278</v>
      </c>
      <c r="B35" t="s">
        <v>192</v>
      </c>
      <c r="C35" s="158">
        <v>30</v>
      </c>
      <c r="E35" s="179">
        <v>41010</v>
      </c>
      <c r="F35" s="178" t="s">
        <v>198</v>
      </c>
    </row>
    <row r="36" spans="1:5" ht="12.75">
      <c r="A36" s="179">
        <v>40285</v>
      </c>
      <c r="B36" s="178"/>
      <c r="E36" s="179">
        <v>41017</v>
      </c>
    </row>
    <row r="37" spans="1:5" ht="12.75">
      <c r="A37" s="179">
        <v>40292</v>
      </c>
      <c r="E37" s="179">
        <v>41024</v>
      </c>
    </row>
    <row r="38" spans="1:6" ht="12.75">
      <c r="A38" s="179">
        <v>41030</v>
      </c>
      <c r="E38" s="179">
        <v>41031</v>
      </c>
      <c r="F38" s="178"/>
    </row>
    <row r="39" spans="1:6" ht="12.75">
      <c r="A39" s="179">
        <v>41037</v>
      </c>
      <c r="B39" s="178" t="s">
        <v>235</v>
      </c>
      <c r="E39" s="179">
        <v>41038</v>
      </c>
      <c r="F39" s="178" t="s">
        <v>235</v>
      </c>
    </row>
    <row r="40" spans="1:6" ht="12.75">
      <c r="A40" s="179">
        <v>41044</v>
      </c>
      <c r="E40" s="179">
        <v>41045</v>
      </c>
      <c r="F40" s="178"/>
    </row>
    <row r="41" spans="1:5" ht="12.75">
      <c r="A41" s="179">
        <v>41051</v>
      </c>
      <c r="E41" s="179">
        <v>41052</v>
      </c>
    </row>
    <row r="42" spans="1:5" ht="12.75">
      <c r="A42" s="179">
        <v>41058</v>
      </c>
      <c r="B42" s="178"/>
      <c r="E42" s="179">
        <v>41059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zoomScale="85" zoomScaleNormal="85" workbookViewId="0" topLeftCell="A1">
      <selection activeCell="B23" sqref="B23"/>
    </sheetView>
  </sheetViews>
  <sheetFormatPr defaultColWidth="9.140625" defaultRowHeight="12.75"/>
  <cols>
    <col min="1" max="1" width="36.28125" style="0" customWidth="1"/>
  </cols>
  <sheetData>
    <row r="1" spans="1:11" ht="30">
      <c r="A1" s="106" t="s">
        <v>237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s="101" customFormat="1" ht="18.75" customHeight="1">
      <c r="A2" s="107" t="s">
        <v>12</v>
      </c>
      <c r="B2" s="110">
        <v>2002</v>
      </c>
      <c r="C2" s="110">
        <v>2003</v>
      </c>
      <c r="D2" s="110">
        <v>2004</v>
      </c>
      <c r="E2" s="110">
        <v>2005</v>
      </c>
      <c r="F2" s="110">
        <v>2006</v>
      </c>
      <c r="G2" s="110">
        <v>2007</v>
      </c>
      <c r="H2" s="110">
        <v>2008</v>
      </c>
      <c r="I2" s="110">
        <v>2009</v>
      </c>
      <c r="J2" s="110">
        <v>2010</v>
      </c>
      <c r="K2" s="110">
        <v>2011</v>
      </c>
      <c r="L2" s="101" t="s">
        <v>144</v>
      </c>
    </row>
    <row r="3" spans="1:12" ht="15">
      <c r="A3" s="102" t="s">
        <v>4</v>
      </c>
      <c r="B3" s="103">
        <v>6</v>
      </c>
      <c r="C3" s="103">
        <v>8</v>
      </c>
      <c r="D3" s="103">
        <v>8</v>
      </c>
      <c r="E3" s="103">
        <v>10</v>
      </c>
      <c r="F3" s="103">
        <v>13</v>
      </c>
      <c r="G3" s="103">
        <v>5</v>
      </c>
      <c r="H3" s="103">
        <v>10</v>
      </c>
      <c r="I3" s="103">
        <v>9</v>
      </c>
      <c r="J3" s="103">
        <v>9</v>
      </c>
      <c r="K3" s="103">
        <v>9</v>
      </c>
      <c r="L3" s="118">
        <f>SUM(B3:J3)/10</f>
        <v>7.8</v>
      </c>
    </row>
    <row r="4" spans="1:12" ht="15">
      <c r="A4" s="102" t="s">
        <v>0</v>
      </c>
      <c r="B4" s="103">
        <v>1</v>
      </c>
      <c r="C4" s="103">
        <v>2</v>
      </c>
      <c r="D4" s="103">
        <v>1</v>
      </c>
      <c r="E4" s="103">
        <v>1</v>
      </c>
      <c r="F4" s="103">
        <v>5</v>
      </c>
      <c r="G4" s="103">
        <v>2</v>
      </c>
      <c r="H4" s="103">
        <v>7</v>
      </c>
      <c r="I4" s="103" t="s">
        <v>127</v>
      </c>
      <c r="J4" s="103" t="s">
        <v>127</v>
      </c>
      <c r="K4" s="103" t="s">
        <v>127</v>
      </c>
      <c r="L4" s="118">
        <f>SUM(B4:J4)/7</f>
        <v>2.7142857142857144</v>
      </c>
    </row>
    <row r="5" spans="1:12" ht="15">
      <c r="A5" s="102" t="s">
        <v>2</v>
      </c>
      <c r="B5" s="103">
        <v>5</v>
      </c>
      <c r="C5" s="103">
        <v>3</v>
      </c>
      <c r="D5" s="103">
        <v>2</v>
      </c>
      <c r="E5" s="103">
        <v>7</v>
      </c>
      <c r="F5" s="103">
        <v>6</v>
      </c>
      <c r="G5" s="103">
        <v>4</v>
      </c>
      <c r="H5" s="103">
        <v>2</v>
      </c>
      <c r="I5" s="103">
        <v>4</v>
      </c>
      <c r="J5" s="103">
        <v>5</v>
      </c>
      <c r="K5" s="103">
        <v>6</v>
      </c>
      <c r="L5" s="118">
        <f aca="true" t="shared" si="0" ref="L5:L17">SUM(B5:J5)/10</f>
        <v>3.8</v>
      </c>
    </row>
    <row r="6" spans="1:12" ht="15">
      <c r="A6" s="102" t="s">
        <v>43</v>
      </c>
      <c r="B6" s="103">
        <v>7</v>
      </c>
      <c r="C6" s="103">
        <v>7</v>
      </c>
      <c r="D6" s="103">
        <v>6</v>
      </c>
      <c r="E6" s="103">
        <v>6</v>
      </c>
      <c r="F6" s="103">
        <v>8</v>
      </c>
      <c r="G6" s="103">
        <v>7</v>
      </c>
      <c r="H6" s="103">
        <v>4</v>
      </c>
      <c r="I6" s="103">
        <v>5</v>
      </c>
      <c r="J6" s="103">
        <v>7</v>
      </c>
      <c r="K6" s="103">
        <v>11</v>
      </c>
      <c r="L6" s="118">
        <f t="shared" si="0"/>
        <v>5.7</v>
      </c>
    </row>
    <row r="7" spans="1:12" ht="15">
      <c r="A7" s="102" t="s">
        <v>44</v>
      </c>
      <c r="B7" s="103" t="s">
        <v>127</v>
      </c>
      <c r="C7" s="103" t="s">
        <v>127</v>
      </c>
      <c r="D7" s="103" t="s">
        <v>127</v>
      </c>
      <c r="E7" s="103" t="s">
        <v>127</v>
      </c>
      <c r="F7" s="103" t="s">
        <v>127</v>
      </c>
      <c r="G7" s="103">
        <v>11</v>
      </c>
      <c r="H7" s="103">
        <v>11</v>
      </c>
      <c r="I7" s="103">
        <v>14</v>
      </c>
      <c r="J7" s="103">
        <v>10</v>
      </c>
      <c r="K7" s="103">
        <v>12</v>
      </c>
      <c r="L7" s="118">
        <f t="shared" si="0"/>
        <v>4.6</v>
      </c>
    </row>
    <row r="8" spans="1:12" ht="15">
      <c r="A8" s="102" t="s">
        <v>6</v>
      </c>
      <c r="B8" s="103">
        <v>11</v>
      </c>
      <c r="C8" s="103">
        <v>6</v>
      </c>
      <c r="D8" s="103">
        <v>7</v>
      </c>
      <c r="E8" s="103">
        <v>2</v>
      </c>
      <c r="F8" s="103">
        <v>1</v>
      </c>
      <c r="G8" s="103">
        <v>3</v>
      </c>
      <c r="H8" s="103">
        <v>8</v>
      </c>
      <c r="I8" s="103">
        <v>8</v>
      </c>
      <c r="J8" s="103">
        <v>13</v>
      </c>
      <c r="K8" s="103">
        <v>14</v>
      </c>
      <c r="L8" s="118">
        <f t="shared" si="0"/>
        <v>5.9</v>
      </c>
    </row>
    <row r="9" spans="1:12" ht="15">
      <c r="A9" s="102" t="s">
        <v>52</v>
      </c>
      <c r="B9" s="103">
        <v>4</v>
      </c>
      <c r="C9" s="103">
        <v>4</v>
      </c>
      <c r="D9" s="103">
        <v>5</v>
      </c>
      <c r="E9" s="103">
        <v>5</v>
      </c>
      <c r="F9" s="103">
        <v>4</v>
      </c>
      <c r="G9" s="103">
        <v>1</v>
      </c>
      <c r="H9" s="103">
        <v>3</v>
      </c>
      <c r="I9" s="103">
        <v>1</v>
      </c>
      <c r="J9" s="103">
        <v>3</v>
      </c>
      <c r="K9" s="103">
        <v>4</v>
      </c>
      <c r="L9" s="118">
        <f t="shared" si="0"/>
        <v>3</v>
      </c>
    </row>
    <row r="10" spans="1:12" ht="15">
      <c r="A10" s="102" t="s">
        <v>57</v>
      </c>
      <c r="B10" s="103" t="s">
        <v>127</v>
      </c>
      <c r="C10" s="103" t="s">
        <v>127</v>
      </c>
      <c r="D10" s="103" t="s">
        <v>127</v>
      </c>
      <c r="E10" s="103" t="s">
        <v>127</v>
      </c>
      <c r="F10" s="103" t="s">
        <v>127</v>
      </c>
      <c r="G10" s="103" t="s">
        <v>127</v>
      </c>
      <c r="H10" s="103" t="s">
        <v>127</v>
      </c>
      <c r="I10" s="103">
        <v>11</v>
      </c>
      <c r="J10" s="103">
        <v>14</v>
      </c>
      <c r="K10" s="103">
        <v>13</v>
      </c>
      <c r="L10" s="118">
        <f t="shared" si="0"/>
        <v>2.5</v>
      </c>
    </row>
    <row r="11" spans="1:12" ht="15">
      <c r="A11" s="102" t="s">
        <v>5</v>
      </c>
      <c r="B11" s="103">
        <v>9</v>
      </c>
      <c r="C11" s="103">
        <v>10</v>
      </c>
      <c r="D11" s="103">
        <v>11</v>
      </c>
      <c r="E11" s="103">
        <v>11</v>
      </c>
      <c r="F11" s="103">
        <v>10</v>
      </c>
      <c r="G11" s="103">
        <v>13</v>
      </c>
      <c r="H11" s="103">
        <v>14</v>
      </c>
      <c r="I11" s="103">
        <v>12</v>
      </c>
      <c r="J11" s="103">
        <v>11</v>
      </c>
      <c r="K11" s="103">
        <v>8</v>
      </c>
      <c r="L11" s="118">
        <f t="shared" si="0"/>
        <v>10.1</v>
      </c>
    </row>
    <row r="12" spans="1:12" ht="15">
      <c r="A12" s="102" t="s">
        <v>3</v>
      </c>
      <c r="B12" s="103">
        <v>12</v>
      </c>
      <c r="C12" s="103">
        <v>11</v>
      </c>
      <c r="D12" s="103">
        <v>12</v>
      </c>
      <c r="E12" s="103">
        <v>13</v>
      </c>
      <c r="F12" s="103">
        <v>12</v>
      </c>
      <c r="G12" s="103">
        <v>9</v>
      </c>
      <c r="H12" s="103">
        <v>13</v>
      </c>
      <c r="I12" s="103">
        <v>7</v>
      </c>
      <c r="J12" s="103">
        <v>2</v>
      </c>
      <c r="K12" s="103">
        <v>10</v>
      </c>
      <c r="L12" s="118">
        <f t="shared" si="0"/>
        <v>9.1</v>
      </c>
    </row>
    <row r="13" spans="1:12" ht="15">
      <c r="A13" s="102" t="s">
        <v>1</v>
      </c>
      <c r="B13" s="103">
        <v>2</v>
      </c>
      <c r="C13" s="103">
        <v>5</v>
      </c>
      <c r="D13" s="103">
        <v>4</v>
      </c>
      <c r="E13" s="103">
        <v>3</v>
      </c>
      <c r="F13" s="103">
        <v>3</v>
      </c>
      <c r="G13" s="103">
        <v>8</v>
      </c>
      <c r="H13" s="103">
        <v>5</v>
      </c>
      <c r="I13" s="103">
        <v>3</v>
      </c>
      <c r="J13" s="103">
        <v>1</v>
      </c>
      <c r="K13" s="103">
        <v>1</v>
      </c>
      <c r="L13" s="118">
        <f t="shared" si="0"/>
        <v>3.4</v>
      </c>
    </row>
    <row r="14" spans="1:12" ht="15">
      <c r="A14" s="102" t="s">
        <v>7</v>
      </c>
      <c r="B14" s="103">
        <v>3</v>
      </c>
      <c r="C14" s="103">
        <v>1</v>
      </c>
      <c r="D14" s="103">
        <v>9</v>
      </c>
      <c r="E14" s="103">
        <v>4</v>
      </c>
      <c r="F14" s="103">
        <v>2</v>
      </c>
      <c r="G14" s="103">
        <v>6</v>
      </c>
      <c r="H14" s="103">
        <v>1</v>
      </c>
      <c r="I14" s="103">
        <v>2</v>
      </c>
      <c r="J14" s="103">
        <v>4</v>
      </c>
      <c r="K14" s="103">
        <v>2</v>
      </c>
      <c r="L14" s="118">
        <f t="shared" si="0"/>
        <v>3.2</v>
      </c>
    </row>
    <row r="15" spans="1:12" ht="15">
      <c r="A15" s="102" t="s">
        <v>10</v>
      </c>
      <c r="B15" s="103">
        <v>8</v>
      </c>
      <c r="C15" s="103">
        <v>9</v>
      </c>
      <c r="D15" s="103">
        <v>3</v>
      </c>
      <c r="E15" s="103">
        <v>8</v>
      </c>
      <c r="F15" s="103">
        <v>7</v>
      </c>
      <c r="G15" s="103">
        <v>12</v>
      </c>
      <c r="H15" s="103">
        <v>12</v>
      </c>
      <c r="I15" s="103">
        <v>10</v>
      </c>
      <c r="J15" s="103">
        <v>8</v>
      </c>
      <c r="K15" s="103">
        <v>7</v>
      </c>
      <c r="L15" s="118">
        <f t="shared" si="0"/>
        <v>7.7</v>
      </c>
    </row>
    <row r="16" spans="1:12" ht="15">
      <c r="A16" s="102" t="s">
        <v>9</v>
      </c>
      <c r="B16" s="103">
        <v>10</v>
      </c>
      <c r="C16" s="103">
        <v>12</v>
      </c>
      <c r="D16" s="103">
        <v>10</v>
      </c>
      <c r="E16" s="103">
        <v>9</v>
      </c>
      <c r="F16" s="103">
        <v>9</v>
      </c>
      <c r="G16" s="103">
        <v>11</v>
      </c>
      <c r="H16" s="103">
        <v>6</v>
      </c>
      <c r="I16" s="103">
        <v>13</v>
      </c>
      <c r="J16" s="103">
        <v>12</v>
      </c>
      <c r="K16" s="103">
        <v>5</v>
      </c>
      <c r="L16" s="118">
        <f t="shared" si="0"/>
        <v>9.2</v>
      </c>
    </row>
    <row r="17" spans="1:12" ht="15">
      <c r="A17" s="102" t="s">
        <v>8</v>
      </c>
      <c r="B17" s="103" t="s">
        <v>127</v>
      </c>
      <c r="C17" s="103" t="s">
        <v>127</v>
      </c>
      <c r="D17" s="103" t="s">
        <v>127</v>
      </c>
      <c r="E17" s="103">
        <v>12</v>
      </c>
      <c r="F17" s="103">
        <v>11</v>
      </c>
      <c r="G17" s="103">
        <v>10</v>
      </c>
      <c r="H17" s="103">
        <v>9</v>
      </c>
      <c r="I17" s="103">
        <v>6</v>
      </c>
      <c r="J17" s="103">
        <v>6</v>
      </c>
      <c r="K17" s="103">
        <v>3</v>
      </c>
      <c r="L17" s="118">
        <f t="shared" si="0"/>
        <v>5.4</v>
      </c>
    </row>
    <row r="18" spans="2:11" ht="12.75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 ht="12.75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30">
      <c r="A20" s="108" t="s">
        <v>166</v>
      </c>
      <c r="B20" s="104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 ht="12.75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5">
      <c r="A22" s="105" t="s">
        <v>7</v>
      </c>
      <c r="B22" s="101">
        <v>11</v>
      </c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5">
      <c r="A23" s="105" t="s">
        <v>131</v>
      </c>
      <c r="B23" s="101">
        <v>11</v>
      </c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5">
      <c r="A24" s="105" t="s">
        <v>130</v>
      </c>
      <c r="B24" s="101">
        <v>9</v>
      </c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15">
      <c r="A25" s="105" t="s">
        <v>6</v>
      </c>
      <c r="B25" s="101">
        <v>7</v>
      </c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5">
      <c r="A26" s="105" t="s">
        <v>0</v>
      </c>
      <c r="B26" s="101">
        <v>5</v>
      </c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15">
      <c r="A27" s="105" t="s">
        <v>137</v>
      </c>
      <c r="B27" s="101">
        <v>3</v>
      </c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5">
      <c r="A28" s="105" t="s">
        <v>134</v>
      </c>
      <c r="B28" s="101">
        <v>2</v>
      </c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5">
      <c r="A29" s="105" t="s">
        <v>133</v>
      </c>
      <c r="B29" s="101">
        <v>2</v>
      </c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5">
      <c r="A30" s="105" t="s">
        <v>128</v>
      </c>
      <c r="B30" s="101">
        <v>2</v>
      </c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5">
      <c r="A31" s="105" t="s">
        <v>129</v>
      </c>
      <c r="B31" s="101">
        <v>2</v>
      </c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5">
      <c r="A32" s="105" t="s">
        <v>3</v>
      </c>
      <c r="B32" s="101">
        <v>2</v>
      </c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5">
      <c r="A33" s="105" t="s">
        <v>132</v>
      </c>
      <c r="B33" s="101">
        <v>2</v>
      </c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5">
      <c r="A34" s="105" t="s">
        <v>135</v>
      </c>
      <c r="B34" s="101">
        <v>1</v>
      </c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2" ht="15">
      <c r="A35" s="105" t="s">
        <v>5</v>
      </c>
      <c r="B35" s="101">
        <v>1</v>
      </c>
    </row>
    <row r="36" spans="1:2" ht="15">
      <c r="A36" s="105" t="s">
        <v>136</v>
      </c>
      <c r="B36" s="10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Click</cp:lastModifiedBy>
  <cp:lastPrinted>2011-05-18T09:59:31Z</cp:lastPrinted>
  <dcterms:created xsi:type="dcterms:W3CDTF">2007-05-22T10:28:23Z</dcterms:created>
  <dcterms:modified xsi:type="dcterms:W3CDTF">2012-04-01T07:39:24Z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