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27" yWindow="0" windowWidth="7227" windowHeight="9401" tabRatio="726" activeTab="1"/>
  </bookViews>
  <sheets>
    <sheet name="fixtures" sheetId="1" r:id="rId1"/>
    <sheet name="league table" sheetId="2" r:id="rId2"/>
    <sheet name="team results" sheetId="3" r:id="rId3"/>
    <sheet name="2014-15 individual results" sheetId="4" r:id="rId4"/>
  </sheets>
  <definedNames>
    <definedName name="_xlnm.Print_Area" localSheetId="3">'2014-15 individual results'!$A$1:$K$108</definedName>
    <definedName name="_xlnm.Print_Area" localSheetId="1">'league table'!$A$1:$G$27</definedName>
    <definedName name="_xlnm.Print_Titles" localSheetId="3">'2014-15 individual results'!$9:$9</definedName>
  </definedNames>
  <calcPr fullCalcOnLoad="1"/>
</workbook>
</file>

<file path=xl/sharedStrings.xml><?xml version="1.0" encoding="utf-8"?>
<sst xmlns="http://schemas.openxmlformats.org/spreadsheetml/2006/main" count="669" uniqueCount="273">
  <si>
    <t>Pateley Social</t>
  </si>
  <si>
    <t>Darley</t>
  </si>
  <si>
    <t>Middlesmoor</t>
  </si>
  <si>
    <t>Lofthouse</t>
  </si>
  <si>
    <t>Hookstone</t>
  </si>
  <si>
    <t>Ripley 'A'</t>
  </si>
  <si>
    <t>Ripley 'C'</t>
  </si>
  <si>
    <t>Ripley 'B'</t>
  </si>
  <si>
    <t xml:space="preserve">Highest Break: </t>
  </si>
  <si>
    <t>Team</t>
  </si>
  <si>
    <t>Pl'd</t>
  </si>
  <si>
    <t>W</t>
  </si>
  <si>
    <t>L</t>
  </si>
  <si>
    <t>Pts</t>
  </si>
  <si>
    <t>Kirkby Malzeard*</t>
  </si>
  <si>
    <t>Birstwith 'B'*</t>
  </si>
  <si>
    <t>Hookstone*</t>
  </si>
  <si>
    <t>Darley*</t>
  </si>
  <si>
    <t>Birstwith 'A'*</t>
  </si>
  <si>
    <t>Ripley 'A'*</t>
  </si>
  <si>
    <t>Pateley Social*</t>
  </si>
  <si>
    <t>Middlesmoor*</t>
  </si>
  <si>
    <t>Ripley 'D'*</t>
  </si>
  <si>
    <t>Ripley 'C'*</t>
  </si>
  <si>
    <t>Ripley 'B'*</t>
  </si>
  <si>
    <t>Lofthouse*</t>
  </si>
  <si>
    <t>DATE</t>
  </si>
  <si>
    <t>Week No.</t>
  </si>
  <si>
    <t>Total points</t>
  </si>
  <si>
    <t>W3</t>
  </si>
  <si>
    <t>W5</t>
  </si>
  <si>
    <t>W4</t>
  </si>
  <si>
    <t>WIN TOTAL</t>
  </si>
  <si>
    <t>L2</t>
  </si>
  <si>
    <t>L1</t>
  </si>
  <si>
    <t>L0</t>
  </si>
  <si>
    <t>LOSE TOTAL</t>
  </si>
  <si>
    <t>BILLIARDS WEEKLY RESULTS BY TEAM</t>
  </si>
  <si>
    <t>Hamspthwaite</t>
  </si>
  <si>
    <t>Hampsthwaite 'A'</t>
  </si>
  <si>
    <t>Hampsthwaite 'B'</t>
  </si>
  <si>
    <t>TOTAL GAMES</t>
  </si>
  <si>
    <t>Pos.</t>
  </si>
  <si>
    <t>PTS</t>
  </si>
  <si>
    <t>Kirkby Malzeard 'A'</t>
  </si>
  <si>
    <t>Birstwith</t>
  </si>
  <si>
    <t xml:space="preserve">Birstwith </t>
  </si>
  <si>
    <t>Kirkby Malzeard 'B'</t>
  </si>
  <si>
    <t>Played</t>
  </si>
  <si>
    <t>Won</t>
  </si>
  <si>
    <t>Lost</t>
  </si>
  <si>
    <t>Capstick E</t>
  </si>
  <si>
    <t>Harrison M</t>
  </si>
  <si>
    <t>Portwood K</t>
  </si>
  <si>
    <t>Worsnop M</t>
  </si>
  <si>
    <t>Brockhill D</t>
  </si>
  <si>
    <t>Furness S</t>
  </si>
  <si>
    <t>Marriner T</t>
  </si>
  <si>
    <t>Metcalfe C</t>
  </si>
  <si>
    <t>Pullan A</t>
  </si>
  <si>
    <t>Argent J</t>
  </si>
  <si>
    <t>Collett G</t>
  </si>
  <si>
    <t>Cowan D</t>
  </si>
  <si>
    <t>Hargreaves D</t>
  </si>
  <si>
    <t>Mckenzie-Shore P</t>
  </si>
  <si>
    <t>Brown A</t>
  </si>
  <si>
    <t>Houseman A</t>
  </si>
  <si>
    <t>Houseman E</t>
  </si>
  <si>
    <t>Johnstone P</t>
  </si>
  <si>
    <t>Bowen T</t>
  </si>
  <si>
    <t>Tattersall M</t>
  </si>
  <si>
    <t>Wells S</t>
  </si>
  <si>
    <t>Holgate M.</t>
  </si>
  <si>
    <t>Walker B.</t>
  </si>
  <si>
    <t>Wensley B.</t>
  </si>
  <si>
    <t>Binns B</t>
  </si>
  <si>
    <t>Cottrell N</t>
  </si>
  <si>
    <t>Firth B</t>
  </si>
  <si>
    <t>Raynerd B</t>
  </si>
  <si>
    <t>Downey P</t>
  </si>
  <si>
    <t>Downey R</t>
  </si>
  <si>
    <t>Glencorse W</t>
  </si>
  <si>
    <t>Harrison B</t>
  </si>
  <si>
    <t>Thomas J</t>
  </si>
  <si>
    <t>Chadwick P</t>
  </si>
  <si>
    <t>Chandler L</t>
  </si>
  <si>
    <t>Leggett J</t>
  </si>
  <si>
    <t>Richmond J</t>
  </si>
  <si>
    <t>Atkinson J Jn</t>
  </si>
  <si>
    <t>Ripley A</t>
  </si>
  <si>
    <t>Atkinson J Sn</t>
  </si>
  <si>
    <t>Diss J</t>
  </si>
  <si>
    <t>Frankland M</t>
  </si>
  <si>
    <t>Ripley B</t>
  </si>
  <si>
    <t>Davies M</t>
  </si>
  <si>
    <t>Simpson J</t>
  </si>
  <si>
    <t>Bellerby P</t>
  </si>
  <si>
    <t>Ripley C</t>
  </si>
  <si>
    <t>Herrington A</t>
  </si>
  <si>
    <t>Morrell I</t>
  </si>
  <si>
    <t>Nelson B</t>
  </si>
  <si>
    <t>Agars K</t>
  </si>
  <si>
    <t xml:space="preserve">Baul P </t>
  </si>
  <si>
    <t>Hunt D</t>
  </si>
  <si>
    <t>HALF</t>
  </si>
  <si>
    <t xml:space="preserve">WAY </t>
  </si>
  <si>
    <t>Kippax S.</t>
  </si>
  <si>
    <t>% WON</t>
  </si>
  <si>
    <t>Turton P</t>
  </si>
  <si>
    <t>Bramley P</t>
  </si>
  <si>
    <t>Spence K</t>
  </si>
  <si>
    <t>Player</t>
  </si>
  <si>
    <t>Benson M</t>
  </si>
  <si>
    <t>Diff</t>
  </si>
  <si>
    <t>Dobson N</t>
  </si>
  <si>
    <t>Challis E</t>
  </si>
  <si>
    <t>Scott T</t>
  </si>
  <si>
    <t>Thompson D</t>
  </si>
  <si>
    <t>Shuttleworth R</t>
  </si>
  <si>
    <t>Varley A</t>
  </si>
  <si>
    <t>H/CAP</t>
  </si>
  <si>
    <t>REVIEW</t>
  </si>
  <si>
    <t>Dunn R</t>
  </si>
  <si>
    <t>Metcalfe R</t>
  </si>
  <si>
    <t>DRAW TOTAL</t>
  </si>
  <si>
    <t>D</t>
  </si>
  <si>
    <t>Barker S</t>
  </si>
  <si>
    <t>TO BE REVIEWED AT HALF-WAY STAGE, ALONG WITH EXISTING PLAYERS WHERE NECESSARY</t>
  </si>
  <si>
    <t>CHANGE</t>
  </si>
  <si>
    <t>McFarlane D</t>
  </si>
  <si>
    <t>http://www.markingtonleague.co.uk/index.html</t>
  </si>
  <si>
    <t>Buggy T</t>
  </si>
  <si>
    <t>Brownlee A</t>
  </si>
  <si>
    <t>Clifton A</t>
  </si>
  <si>
    <t>Bowdin J</t>
  </si>
  <si>
    <t>Hampsthwaite A</t>
  </si>
  <si>
    <t>Hampsthwaite B</t>
  </si>
  <si>
    <t>K. Malzeard B</t>
  </si>
  <si>
    <t>K. Malzeard A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</si>
  <si>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</si>
  <si>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</si>
  <si>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</si>
  <si>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</si>
  <si>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</si>
  <si>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</si>
  <si>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</si>
  <si>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</si>
  <si>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</si>
  <si>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</si>
  <si>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</si>
  <si>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</si>
  <si>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</si>
  <si>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</si>
  <si>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</si>
  <si>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</si>
  <si>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</si>
  <si>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</si>
  <si>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</si>
  <si>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</si>
  <si>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</si>
  <si>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</si>
  <si>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</si>
  <si>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</si>
  <si>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 xml:space="preserve">MARKINGTON &amp; DISTRICT BILLIARDS LEAGUE </t>
  </si>
  <si>
    <t>Benson L</t>
  </si>
  <si>
    <t>Snow A</t>
  </si>
  <si>
    <t>Drury B</t>
  </si>
  <si>
    <t>Smith M</t>
  </si>
  <si>
    <t>Biddulph T</t>
  </si>
  <si>
    <t>Hill B</t>
  </si>
  <si>
    <t>I Walker</t>
  </si>
  <si>
    <t>Binns T</t>
  </si>
  <si>
    <t>Grainge A</t>
  </si>
  <si>
    <t>Deacey C</t>
  </si>
  <si>
    <t>Forde D</t>
  </si>
  <si>
    <t>Challis B</t>
  </si>
  <si>
    <t>Ribeiro C</t>
  </si>
  <si>
    <t>Corfield I</t>
  </si>
  <si>
    <t>Hargreaves G</t>
  </si>
  <si>
    <t xml:space="preserve"> </t>
  </si>
  <si>
    <t>Markington &amp; District Billiard League Fixtures 2013-14</t>
  </si>
  <si>
    <t>UNLESS OTHERWISE AGREED IN ADVANCE, INEXPERIENCED  PLAYERS TO PLAY OFF +25 ETC</t>
  </si>
  <si>
    <t xml:space="preserve"> AMENDED HANDICAPS HAVE THEIR NAMES COLOURED RED</t>
  </si>
  <si>
    <t>Lofthouse / Midd'</t>
  </si>
  <si>
    <t>?</t>
  </si>
  <si>
    <t>Hampsthwaite 'B' &amp; A</t>
  </si>
  <si>
    <t>Players playing more than once in a night will have their best result recorded for: most wins &amp; next years handicap.</t>
  </si>
  <si>
    <t>Hampsthwaite 'A' B</t>
  </si>
  <si>
    <t>Ripley B &amp; C</t>
  </si>
  <si>
    <t>Hampsthwaite 'A' &amp; B</t>
  </si>
  <si>
    <t xml:space="preserve">Darley </t>
  </si>
  <si>
    <t xml:space="preserve">Kirkby Malzeard 'B' </t>
  </si>
  <si>
    <t xml:space="preserve">Ripley 'B' </t>
  </si>
  <si>
    <t xml:space="preserve">Hookstone </t>
  </si>
  <si>
    <t>Kirkby Malzeard 'B' / 'A'</t>
  </si>
  <si>
    <t>Ripley C &amp; B</t>
  </si>
  <si>
    <t>Loft / Midd'</t>
  </si>
  <si>
    <t>Ripley A &amp; C</t>
  </si>
  <si>
    <t>Matches MM results missing or PP for postponed</t>
  </si>
  <si>
    <t xml:space="preserve">MINIMUM HANDICAP -40; MAXIMUM HANDICAP +60 </t>
  </si>
  <si>
    <t>13 - 14</t>
  </si>
  <si>
    <r>
      <t>Blackburn G</t>
    </r>
    <r>
      <rPr>
        <sz val="24"/>
        <rFont val="Arial"/>
        <family val="2"/>
      </rPr>
      <t>s</t>
    </r>
  </si>
  <si>
    <t xml:space="preserve">Dixon R             </t>
  </si>
  <si>
    <t xml:space="preserve">Jauncey S          </t>
  </si>
  <si>
    <t xml:space="preserve">Wright D            </t>
  </si>
  <si>
    <t xml:space="preserve">Whitaker J        </t>
  </si>
  <si>
    <t>Wednesday 10 December 2014 - Individual Knock-out First round.</t>
  </si>
  <si>
    <t>Wednesday 11 February 2015 - Individual Knock-out Second round.</t>
  </si>
  <si>
    <t>Wednesday 1 April 2015 - Individual Quarter Final/Semi-Final</t>
  </si>
  <si>
    <t>Wednesday 8 April 2015 - Individual Knock-out Final - Ripley Star Club</t>
  </si>
  <si>
    <t>Tuesday 12 May 2015 - AGM &amp; Presentations - Ripley Star Club 8PM</t>
  </si>
  <si>
    <t>Wed. 24 September 2014</t>
  </si>
  <si>
    <t>Wed. 1 October</t>
  </si>
  <si>
    <t>Wed. 8 October</t>
  </si>
  <si>
    <t>Wed. 15 October</t>
  </si>
  <si>
    <t>Wed. 22 October</t>
  </si>
  <si>
    <t>Wed. 29 October</t>
  </si>
  <si>
    <t>Wed. 5 November</t>
  </si>
  <si>
    <t>Wed. 12 November</t>
  </si>
  <si>
    <t>Wed. 19 November</t>
  </si>
  <si>
    <t>Wed. 26 November</t>
  </si>
  <si>
    <t>Wed. 3 December</t>
  </si>
  <si>
    <t>Wed. 17  December</t>
  </si>
  <si>
    <t>Wed. 14 January</t>
  </si>
  <si>
    <t>Wed. 21 January</t>
  </si>
  <si>
    <t>Wed. 7 January 2015</t>
  </si>
  <si>
    <t>Wed. 28 January</t>
  </si>
  <si>
    <t>Wed. 4 Febuary</t>
  </si>
  <si>
    <t>Wed. 18  Febuary</t>
  </si>
  <si>
    <t>Wed. 25 Febuary</t>
  </si>
  <si>
    <t>Wed. 4 March</t>
  </si>
  <si>
    <t>Wed. 11 March</t>
  </si>
  <si>
    <t>Wed. 18 March</t>
  </si>
  <si>
    <t>week</t>
  </si>
  <si>
    <t>Markington &amp; District Billiard League 2014-15</t>
  </si>
  <si>
    <t xml:space="preserve">Pateley Social </t>
  </si>
  <si>
    <t xml:space="preserve">Hampsthwaite 'A' </t>
  </si>
  <si>
    <t xml:space="preserve">Ripley 'A' </t>
  </si>
  <si>
    <t xml:space="preserve">Ripley 'C' </t>
  </si>
  <si>
    <t xml:space="preserve">Kirkby Malzeard 'A' </t>
  </si>
  <si>
    <t xml:space="preserve">Hampsthwaite 'B' </t>
  </si>
  <si>
    <r>
      <t xml:space="preserve">Alsop A             </t>
    </r>
    <r>
      <rPr>
        <b/>
        <sz val="24"/>
        <color indexed="10"/>
        <rFont val="Arial"/>
        <family val="2"/>
      </rPr>
      <t>np</t>
    </r>
  </si>
  <si>
    <r>
      <t xml:space="preserve">Hebdon J          </t>
    </r>
    <r>
      <rPr>
        <b/>
        <sz val="24"/>
        <color indexed="10"/>
        <rFont val="Arial"/>
        <family val="2"/>
      </rPr>
      <t>np</t>
    </r>
  </si>
  <si>
    <t>32 J Atkinson Jr</t>
  </si>
  <si>
    <t>32 J Leggett</t>
  </si>
  <si>
    <t>MISSING RESULTS:</t>
  </si>
  <si>
    <t>39 J Atkinson snr</t>
  </si>
  <si>
    <t>42 S Kippax &amp; T Brown</t>
  </si>
  <si>
    <t>50 N Dobson</t>
  </si>
  <si>
    <t>54 J Diss</t>
  </si>
  <si>
    <t>Kirkby Malzeard 'B' &amp; A</t>
  </si>
  <si>
    <t>Ripley B &amp; C &amp; A</t>
  </si>
  <si>
    <r>
      <t xml:space="preserve">Harrison J         </t>
    </r>
    <r>
      <rPr>
        <b/>
        <sz val="24"/>
        <color indexed="10"/>
        <rFont val="Arial"/>
        <family val="2"/>
      </rPr>
      <t>np</t>
    </r>
  </si>
  <si>
    <t>45 J Diss</t>
  </si>
  <si>
    <t>40 S Kippax</t>
  </si>
  <si>
    <t>S Wells 67 (76)</t>
  </si>
  <si>
    <t>2014-15 INDIVIDUAL HANDICAPS</t>
  </si>
  <si>
    <r>
      <t>Bellerby M</t>
    </r>
    <r>
      <rPr>
        <b/>
        <sz val="24"/>
        <rFont val="Arial"/>
        <family val="2"/>
      </rPr>
      <t xml:space="preserve">        </t>
    </r>
  </si>
  <si>
    <t xml:space="preserve"> G Collett 37</t>
  </si>
  <si>
    <r>
      <t xml:space="preserve">Stevens M         </t>
    </r>
    <r>
      <rPr>
        <b/>
        <sz val="24"/>
        <color indexed="10"/>
        <rFont val="Arial"/>
        <family val="2"/>
      </rPr>
      <t>np</t>
    </r>
  </si>
  <si>
    <t xml:space="preserve"> 40 S Kippax</t>
  </si>
  <si>
    <t>na</t>
  </si>
  <si>
    <t xml:space="preserve"> 58 M Davies</t>
  </si>
  <si>
    <t>59 N Dobson</t>
  </si>
  <si>
    <r>
      <t xml:space="preserve">Hill A                  </t>
    </r>
    <r>
      <rPr>
        <b/>
        <sz val="24"/>
        <color indexed="10"/>
        <rFont val="Arial"/>
        <family val="2"/>
      </rPr>
      <t>NP</t>
    </r>
  </si>
  <si>
    <r>
      <t xml:space="preserve">Harrison S          </t>
    </r>
    <r>
      <rPr>
        <b/>
        <sz val="24"/>
        <color indexed="10"/>
        <rFont val="Arial"/>
        <family val="2"/>
      </rPr>
      <t>np</t>
    </r>
  </si>
  <si>
    <t xml:space="preserve"> 45 M Frankland</t>
  </si>
  <si>
    <t>League Table as at 31-03-15</t>
  </si>
  <si>
    <r>
      <t>Blackburn S</t>
    </r>
    <r>
      <rPr>
        <sz val="24"/>
        <rFont val="Arial"/>
        <family val="2"/>
      </rPr>
      <t>js</t>
    </r>
  </si>
  <si>
    <t>14 - 15</t>
  </si>
  <si>
    <t>15 -16?</t>
  </si>
  <si>
    <t>C</t>
  </si>
  <si>
    <t>L'house &amp; Middl'moor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</si>
</sst>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"/>
    <numFmt numFmtId="168" formatCode="[$€-2]\ #,##0.00_);[Red]\([$€-2]\ #,##0.00\)"/>
    <numFmt numFmtId="169" formatCode="d/mmm"/>
    <numFmt numFmtId="170" formatCode="d\-mmm"/>
    <numFmt numFmtId="171" formatCode="0;[Red]0"/>
    <numFmt numFmtId="172" formatCode="0.0"/>
    <numFmt numFmtId="173" formatCode="mmm\-yyyy"/>
    <numFmt numFmtId="174" formatCode="[$-809]dd\ mmmm\ yyyy"/>
    <numFmt numFmtId="175" formatCode="dd/mm/yyyy;@"/>
  </numFmts>
  <fonts count="57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9"/>
      <name val="Arial"/>
      <family val="0"/>
    </font>
    <font>
      <b/>
      <sz val="12"/>
      <name val="Verdana"/>
      <family val="2"/>
    </font>
    <font>
      <b/>
      <sz val="14"/>
      <name val="Verdana"/>
      <family val="2"/>
    </font>
    <font>
      <b/>
      <sz val="18"/>
      <name val="Arial"/>
      <family val="0"/>
    </font>
    <font>
      <b/>
      <u val="single"/>
      <sz val="12"/>
      <color indexed="9"/>
      <name val="Arial"/>
      <family val="0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u val="single"/>
      <sz val="13.5"/>
      <name val="Verdana"/>
      <family val="2"/>
    </font>
    <font>
      <b/>
      <sz val="10"/>
      <color indexed="23"/>
      <name val="Verdana"/>
      <family val="2"/>
    </font>
    <font>
      <sz val="10"/>
      <color indexed="23"/>
      <name val="Verdana"/>
      <family val="2"/>
    </font>
    <font>
      <sz val="10"/>
      <color indexed="8"/>
      <name val="Verdana"/>
      <family val="2"/>
    </font>
    <font>
      <b/>
      <sz val="13.5"/>
      <color indexed="23"/>
      <name val="Verdana"/>
      <family val="2"/>
    </font>
    <font>
      <sz val="14"/>
      <color indexed="23"/>
      <name val="Verdana"/>
      <family val="2"/>
    </font>
    <font>
      <b/>
      <sz val="16"/>
      <name val="Verdana"/>
      <family val="2"/>
    </font>
    <font>
      <b/>
      <sz val="13.5"/>
      <name val="Verdana"/>
      <family val="2"/>
    </font>
    <font>
      <b/>
      <sz val="14"/>
      <color indexed="17"/>
      <name val="Verdana"/>
      <family val="2"/>
    </font>
    <font>
      <sz val="14"/>
      <name val="Arial"/>
      <family val="0"/>
    </font>
    <font>
      <b/>
      <sz val="14"/>
      <color indexed="10"/>
      <name val="Verdana"/>
      <family val="2"/>
    </font>
    <font>
      <sz val="16"/>
      <name val="Arial"/>
      <family val="0"/>
    </font>
    <font>
      <b/>
      <u val="single"/>
      <sz val="14"/>
      <color indexed="12"/>
      <name val="Arial"/>
      <family val="2"/>
    </font>
    <font>
      <b/>
      <sz val="14"/>
      <name val="Arial"/>
      <family val="2"/>
    </font>
    <font>
      <b/>
      <sz val="9"/>
      <name val="Verdana"/>
      <family val="2"/>
    </font>
    <font>
      <b/>
      <u val="single"/>
      <sz val="13.5"/>
      <color indexed="63"/>
      <name val="Verdana"/>
      <family val="2"/>
    </font>
    <font>
      <b/>
      <sz val="10"/>
      <color indexed="63"/>
      <name val="Verdana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8"/>
      <color indexed="17"/>
      <name val="Arial"/>
      <family val="2"/>
    </font>
    <font>
      <b/>
      <sz val="36"/>
      <name val="Arial"/>
      <family val="2"/>
    </font>
    <font>
      <b/>
      <sz val="3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22"/>
      <name val="Arial"/>
      <family val="2"/>
    </font>
    <font>
      <b/>
      <sz val="20"/>
      <color indexed="23"/>
      <name val="Arial"/>
      <family val="2"/>
    </font>
    <font>
      <b/>
      <sz val="22"/>
      <name val="Arial"/>
      <family val="2"/>
    </font>
    <font>
      <b/>
      <sz val="20"/>
      <color indexed="17"/>
      <name val="Arial"/>
      <family val="2"/>
    </font>
    <font>
      <b/>
      <sz val="24"/>
      <name val="Arial"/>
      <family val="2"/>
    </font>
    <font>
      <b/>
      <sz val="14"/>
      <color indexed="12"/>
      <name val="Arial"/>
      <family val="2"/>
    </font>
    <font>
      <sz val="36"/>
      <name val="Arial"/>
      <family val="0"/>
    </font>
    <font>
      <b/>
      <sz val="36"/>
      <name val="Verdana"/>
      <family val="2"/>
    </font>
    <font>
      <sz val="22"/>
      <name val="Arial"/>
      <family val="2"/>
    </font>
    <font>
      <b/>
      <sz val="22"/>
      <color indexed="23"/>
      <name val="Arial"/>
      <family val="2"/>
    </font>
    <font>
      <b/>
      <sz val="22"/>
      <color indexed="22"/>
      <name val="Arial"/>
      <family val="2"/>
    </font>
    <font>
      <b/>
      <sz val="26"/>
      <name val="Arial"/>
      <family val="2"/>
    </font>
    <font>
      <b/>
      <sz val="24"/>
      <color indexed="10"/>
      <name val="Arial"/>
      <family val="2"/>
    </font>
    <font>
      <sz val="24"/>
      <name val="Arial"/>
      <family val="2"/>
    </font>
    <font>
      <sz val="10"/>
      <color indexed="10"/>
      <name val="Arial"/>
      <family val="0"/>
    </font>
    <font>
      <b/>
      <sz val="24"/>
      <color indexed="22"/>
      <name val="Arial"/>
      <family val="2"/>
    </font>
    <font>
      <b/>
      <sz val="32"/>
      <color indexed="22"/>
      <name val="Arial"/>
      <family val="2"/>
    </font>
    <font>
      <b/>
      <sz val="18"/>
      <color indexed="22"/>
      <name val="Arial"/>
      <family val="2"/>
    </font>
    <font>
      <b/>
      <sz val="16"/>
      <color indexed="22"/>
      <name val="Arial"/>
      <family val="2"/>
    </font>
    <font>
      <b/>
      <sz val="11"/>
      <color indexed="22"/>
      <name val="Arial"/>
      <family val="2"/>
    </font>
    <font>
      <sz val="10"/>
      <color indexed="22"/>
      <name val="Arial"/>
      <family val="2"/>
    </font>
    <font>
      <b/>
      <sz val="14"/>
      <color indexed="22"/>
      <name val="Verdana"/>
      <family val="2"/>
    </font>
    <font>
      <b/>
      <sz val="36"/>
      <color indexed="2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textRotation="45"/>
    </xf>
    <xf numFmtId="0" fontId="4" fillId="0" borderId="0" xfId="0" applyFont="1" applyFill="1" applyBorder="1" applyAlignment="1">
      <alignment textRotation="45"/>
    </xf>
    <xf numFmtId="0" fontId="9" fillId="0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textRotation="90"/>
    </xf>
    <xf numFmtId="0" fontId="17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1" xfId="0" applyFont="1" applyFill="1" applyBorder="1" applyAlignment="1">
      <alignment/>
    </xf>
    <xf numFmtId="0" fontId="18" fillId="0" borderId="1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20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textRotation="45"/>
    </xf>
    <xf numFmtId="0" fontId="4" fillId="0" borderId="1" xfId="0" applyFont="1" applyFill="1" applyBorder="1" applyAlignment="1">
      <alignment horizontal="center" textRotation="90"/>
    </xf>
    <xf numFmtId="0" fontId="4" fillId="0" borderId="1" xfId="0" applyFont="1" applyFill="1" applyBorder="1" applyAlignment="1">
      <alignment horizontal="center" textRotation="45"/>
    </xf>
    <xf numFmtId="0" fontId="16" fillId="0" borderId="1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16" fillId="2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right" wrapText="1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textRotation="90"/>
    </xf>
    <xf numFmtId="15" fontId="8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textRotation="45"/>
    </xf>
    <xf numFmtId="0" fontId="1" fillId="0" borderId="0" xfId="0" applyFont="1" applyFill="1" applyBorder="1" applyAlignment="1">
      <alignment textRotation="45"/>
    </xf>
    <xf numFmtId="0" fontId="2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7" fontId="23" fillId="0" borderId="3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6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16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24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right" wrapText="1"/>
    </xf>
    <xf numFmtId="0" fontId="13" fillId="2" borderId="0" xfId="0" applyFont="1" applyFill="1" applyBorder="1" applyAlignment="1">
      <alignment horizontal="left" wrapText="1"/>
    </xf>
    <xf numFmtId="1" fontId="5" fillId="4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Fill="1" applyBorder="1" applyAlignment="1">
      <alignment/>
    </xf>
    <xf numFmtId="167" fontId="37" fillId="0" borderId="3" xfId="0" applyNumberFormat="1" applyFont="1" applyFill="1" applyBorder="1" applyAlignment="1">
      <alignment horizontal="center" wrapText="1"/>
    </xf>
    <xf numFmtId="0" fontId="32" fillId="0" borderId="3" xfId="0" applyFont="1" applyBorder="1" applyAlignment="1">
      <alignment horizontal="center"/>
    </xf>
    <xf numFmtId="0" fontId="32" fillId="0" borderId="3" xfId="0" applyFont="1" applyFill="1" applyBorder="1" applyAlignment="1">
      <alignment horizontal="center"/>
    </xf>
    <xf numFmtId="167" fontId="29" fillId="4" borderId="3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2" fillId="2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Border="1" applyAlignment="1">
      <alignment horizontal="center"/>
    </xf>
    <xf numFmtId="16" fontId="27" fillId="0" borderId="3" xfId="0" applyNumberFormat="1" applyFont="1" applyBorder="1" applyAlignment="1">
      <alignment horizontal="center" textRotation="90"/>
    </xf>
    <xf numFmtId="0" fontId="27" fillId="0" borderId="0" xfId="0" applyFont="1" applyFill="1" applyBorder="1" applyAlignment="1">
      <alignment horizontal="center"/>
    </xf>
    <xf numFmtId="14" fontId="1" fillId="0" borderId="0" xfId="0" applyNumberFormat="1" applyFont="1" applyFill="1" applyAlignment="1">
      <alignment/>
    </xf>
    <xf numFmtId="15" fontId="1" fillId="0" borderId="0" xfId="0" applyNumberFormat="1" applyFont="1" applyFill="1" applyAlignment="1">
      <alignment/>
    </xf>
    <xf numFmtId="0" fontId="0" fillId="0" borderId="1" xfId="0" applyFill="1" applyBorder="1" applyAlignment="1">
      <alignment wrapText="1"/>
    </xf>
    <xf numFmtId="1" fontId="30" fillId="2" borderId="0" xfId="0" applyNumberFormat="1" applyFont="1" applyFill="1" applyBorder="1" applyAlignment="1">
      <alignment/>
    </xf>
    <xf numFmtId="1" fontId="35" fillId="2" borderId="0" xfId="0" applyNumberFormat="1" applyFont="1" applyFill="1" applyBorder="1" applyAlignment="1">
      <alignment/>
    </xf>
    <xf numFmtId="1" fontId="32" fillId="2" borderId="0" xfId="0" applyNumberFormat="1" applyFont="1" applyFill="1" applyBorder="1" applyAlignment="1">
      <alignment/>
    </xf>
    <xf numFmtId="1" fontId="30" fillId="4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4" xfId="0" applyFont="1" applyFill="1" applyBorder="1" applyAlignment="1">
      <alignment/>
    </xf>
    <xf numFmtId="0" fontId="30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Border="1" applyAlignment="1">
      <alignment/>
    </xf>
    <xf numFmtId="1" fontId="30" fillId="2" borderId="0" xfId="0" applyNumberFormat="1" applyFont="1" applyFill="1" applyBorder="1" applyAlignment="1">
      <alignment horizontal="left"/>
    </xf>
    <xf numFmtId="0" fontId="40" fillId="2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36" fillId="2" borderId="0" xfId="0" applyFont="1" applyFill="1" applyBorder="1" applyAlignment="1">
      <alignment/>
    </xf>
    <xf numFmtId="1" fontId="36" fillId="2" borderId="0" xfId="0" applyNumberFormat="1" applyFont="1" applyFill="1" applyBorder="1" applyAlignment="1">
      <alignment/>
    </xf>
    <xf numFmtId="0" fontId="36" fillId="4" borderId="0" xfId="0" applyFont="1" applyFill="1" applyBorder="1" applyAlignment="1">
      <alignment/>
    </xf>
    <xf numFmtId="0" fontId="36" fillId="0" borderId="0" xfId="0" applyFont="1" applyBorder="1" applyAlignment="1">
      <alignment horizontal="center"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1" fontId="42" fillId="2" borderId="0" xfId="0" applyNumberFormat="1" applyFont="1" applyFill="1" applyBorder="1" applyAlignment="1">
      <alignment/>
    </xf>
    <xf numFmtId="1" fontId="36" fillId="2" borderId="0" xfId="0" applyNumberFormat="1" applyFont="1" applyFill="1" applyBorder="1" applyAlignment="1">
      <alignment/>
    </xf>
    <xf numFmtId="0" fontId="42" fillId="2" borderId="0" xfId="0" applyFont="1" applyFill="1" applyBorder="1" applyAlignment="1">
      <alignment/>
    </xf>
    <xf numFmtId="0" fontId="36" fillId="2" borderId="0" xfId="0" applyFont="1" applyFill="1" applyAlignment="1">
      <alignment/>
    </xf>
    <xf numFmtId="0" fontId="36" fillId="2" borderId="0" xfId="0" applyFont="1" applyFill="1" applyAlignment="1">
      <alignment horizontal="center"/>
    </xf>
    <xf numFmtId="1" fontId="43" fillId="2" borderId="0" xfId="0" applyNumberFormat="1" applyFont="1" applyFill="1" applyBorder="1" applyAlignment="1">
      <alignment/>
    </xf>
    <xf numFmtId="0" fontId="44" fillId="2" borderId="0" xfId="0" applyFont="1" applyFill="1" applyBorder="1" applyAlignment="1">
      <alignment/>
    </xf>
    <xf numFmtId="0" fontId="36" fillId="2" borderId="0" xfId="0" applyFont="1" applyFill="1" applyBorder="1" applyAlignment="1">
      <alignment/>
    </xf>
    <xf numFmtId="1" fontId="36" fillId="2" borderId="0" xfId="0" applyNumberFormat="1" applyFont="1" applyFill="1" applyBorder="1" applyAlignment="1">
      <alignment horizontal="center"/>
    </xf>
    <xf numFmtId="1" fontId="36" fillId="4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6" fillId="0" borderId="4" xfId="0" applyFont="1" applyFill="1" applyBorder="1" applyAlignment="1">
      <alignment/>
    </xf>
    <xf numFmtId="0" fontId="36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Fill="1" applyBorder="1" applyAlignment="1">
      <alignment/>
    </xf>
    <xf numFmtId="0" fontId="34" fillId="2" borderId="0" xfId="0" applyFont="1" applyFill="1" applyBorder="1" applyAlignment="1">
      <alignment/>
    </xf>
    <xf numFmtId="1" fontId="30" fillId="2" borderId="0" xfId="0" applyNumberFormat="1" applyFont="1" applyFill="1" applyBorder="1" applyAlignment="1">
      <alignment horizontal="center"/>
    </xf>
    <xf numFmtId="167" fontId="45" fillId="0" borderId="3" xfId="0" applyNumberFormat="1" applyFont="1" applyFill="1" applyBorder="1" applyAlignment="1">
      <alignment/>
    </xf>
    <xf numFmtId="167" fontId="32" fillId="0" borderId="3" xfId="0" applyNumberFormat="1" applyFont="1" applyBorder="1" applyAlignment="1">
      <alignment horizontal="center"/>
    </xf>
    <xf numFmtId="1" fontId="32" fillId="0" borderId="3" xfId="0" applyNumberFormat="1" applyFont="1" applyBorder="1" applyAlignment="1">
      <alignment horizontal="center"/>
    </xf>
    <xf numFmtId="0" fontId="38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1" fontId="32" fillId="0" borderId="0" xfId="0" applyNumberFormat="1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1" fontId="32" fillId="0" borderId="0" xfId="0" applyNumberFormat="1" applyFont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1" fontId="3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Fill="1" applyAlignment="1">
      <alignment horizontal="center"/>
    </xf>
    <xf numFmtId="1" fontId="32" fillId="0" borderId="0" xfId="0" applyNumberFormat="1" applyFont="1" applyAlignment="1">
      <alignment horizontal="center"/>
    </xf>
    <xf numFmtId="0" fontId="30" fillId="2" borderId="0" xfId="0" applyFont="1" applyFill="1" applyAlignment="1">
      <alignment horizontal="center"/>
    </xf>
    <xf numFmtId="1" fontId="33" fillId="0" borderId="0" xfId="0" applyNumberFormat="1" applyFont="1" applyAlignment="1">
      <alignment horizontal="center"/>
    </xf>
    <xf numFmtId="0" fontId="36" fillId="0" borderId="0" xfId="0" applyFont="1" applyFill="1" applyAlignment="1">
      <alignment horizontal="center"/>
    </xf>
    <xf numFmtId="175" fontId="38" fillId="0" borderId="3" xfId="0" applyNumberFormat="1" applyFont="1" applyFill="1" applyBorder="1" applyAlignment="1">
      <alignment horizontal="center" textRotation="90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46" fillId="2" borderId="0" xfId="0" applyFont="1" applyFill="1" applyBorder="1" applyAlignment="1">
      <alignment/>
    </xf>
    <xf numFmtId="0" fontId="47" fillId="2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8" fillId="0" borderId="5" xfId="0" applyFont="1" applyFill="1" applyBorder="1" applyAlignment="1">
      <alignment/>
    </xf>
    <xf numFmtId="0" fontId="32" fillId="0" borderId="5" xfId="0" applyFont="1" applyFill="1" applyBorder="1" applyAlignment="1">
      <alignment horizontal="center"/>
    </xf>
    <xf numFmtId="1" fontId="32" fillId="0" borderId="5" xfId="0" applyNumberFormat="1" applyFont="1" applyFill="1" applyBorder="1" applyAlignment="1">
      <alignment horizontal="center"/>
    </xf>
    <xf numFmtId="0" fontId="31" fillId="2" borderId="5" xfId="0" applyFont="1" applyFill="1" applyBorder="1" applyAlignment="1">
      <alignment horizontal="center"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27" fillId="0" borderId="5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28" fillId="0" borderId="5" xfId="0" applyFont="1" applyFill="1" applyBorder="1" applyAlignment="1">
      <alignment/>
    </xf>
    <xf numFmtId="0" fontId="0" fillId="0" borderId="5" xfId="0" applyFill="1" applyBorder="1" applyAlignment="1">
      <alignment/>
    </xf>
    <xf numFmtId="0" fontId="8" fillId="5" borderId="0" xfId="0" applyFont="1" applyFill="1" applyBorder="1" applyAlignment="1">
      <alignment horizontal="center"/>
    </xf>
    <xf numFmtId="0" fontId="8" fillId="5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1" fontId="5" fillId="2" borderId="0" xfId="0" applyNumberFormat="1" applyFont="1" applyFill="1" applyBorder="1" applyAlignment="1">
      <alignment/>
    </xf>
    <xf numFmtId="0" fontId="5" fillId="4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1" fontId="34" fillId="0" borderId="0" xfId="0" applyNumberFormat="1" applyFont="1" applyFill="1" applyBorder="1" applyAlignment="1">
      <alignment horizontal="center"/>
    </xf>
    <xf numFmtId="0" fontId="50" fillId="2" borderId="0" xfId="0" applyFont="1" applyFill="1" applyBorder="1" applyAlignment="1">
      <alignment horizontal="center"/>
    </xf>
    <xf numFmtId="0" fontId="51" fillId="4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49" fillId="0" borderId="5" xfId="0" applyFont="1" applyFill="1" applyBorder="1" applyAlignment="1">
      <alignment/>
    </xf>
    <xf numFmtId="0" fontId="34" fillId="0" borderId="5" xfId="0" applyFont="1" applyFill="1" applyBorder="1" applyAlignment="1">
      <alignment horizontal="center"/>
    </xf>
    <xf numFmtId="1" fontId="34" fillId="0" borderId="5" xfId="0" applyNumberFormat="1" applyFont="1" applyFill="1" applyBorder="1" applyAlignment="1">
      <alignment horizontal="center"/>
    </xf>
    <xf numFmtId="0" fontId="50" fillId="2" borderId="5" xfId="0" applyFont="1" applyFill="1" applyBorder="1" applyAlignment="1">
      <alignment horizontal="center"/>
    </xf>
    <xf numFmtId="0" fontId="52" fillId="0" borderId="5" xfId="0" applyFont="1" applyFill="1" applyBorder="1" applyAlignment="1">
      <alignment horizontal="center"/>
    </xf>
    <xf numFmtId="0" fontId="53" fillId="0" borderId="5" xfId="0" applyFont="1" applyFill="1" applyBorder="1" applyAlignment="1">
      <alignment/>
    </xf>
    <xf numFmtId="0" fontId="54" fillId="0" borderId="5" xfId="0" applyFont="1" applyFill="1" applyBorder="1" applyAlignment="1">
      <alignment/>
    </xf>
    <xf numFmtId="0" fontId="30" fillId="3" borderId="0" xfId="0" applyFont="1" applyFill="1" applyBorder="1" applyAlignment="1">
      <alignment/>
    </xf>
    <xf numFmtId="0" fontId="36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36" fillId="3" borderId="0" xfId="0" applyFont="1" applyFill="1" applyBorder="1" applyAlignment="1">
      <alignment/>
    </xf>
    <xf numFmtId="0" fontId="27" fillId="3" borderId="0" xfId="0" applyFont="1" applyFill="1" applyBorder="1" applyAlignment="1">
      <alignment/>
    </xf>
    <xf numFmtId="175" fontId="38" fillId="3" borderId="3" xfId="0" applyNumberFormat="1" applyFont="1" applyFill="1" applyBorder="1" applyAlignment="1">
      <alignment horizontal="center" textRotation="90"/>
    </xf>
    <xf numFmtId="0" fontId="27" fillId="3" borderId="0" xfId="0" applyFont="1" applyFill="1" applyBorder="1" applyAlignment="1">
      <alignment horizontal="center"/>
    </xf>
    <xf numFmtId="0" fontId="27" fillId="3" borderId="5" xfId="0" applyFont="1" applyFill="1" applyBorder="1" applyAlignment="1">
      <alignment horizontal="center"/>
    </xf>
    <xf numFmtId="0" fontId="52" fillId="3" borderId="0" xfId="0" applyFont="1" applyFill="1" applyBorder="1" applyAlignment="1">
      <alignment horizontal="center"/>
    </xf>
    <xf numFmtId="0" fontId="52" fillId="3" borderId="5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1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 wrapText="1"/>
    </xf>
    <xf numFmtId="0" fontId="8" fillId="3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2" fillId="0" borderId="0" xfId="2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textRotation="45"/>
    </xf>
    <xf numFmtId="0" fontId="0" fillId="0" borderId="0" xfId="0" applyFill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6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textRotation="45"/>
    </xf>
    <xf numFmtId="0" fontId="55" fillId="0" borderId="1" xfId="0" applyFont="1" applyFill="1" applyBorder="1" applyAlignment="1">
      <alignment horizontal="center" textRotation="90"/>
    </xf>
    <xf numFmtId="0" fontId="9" fillId="6" borderId="1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16" fontId="1" fillId="0" borderId="2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1" xfId="0" applyFill="1" applyBorder="1" applyAlignment="1">
      <alignment horizontal="center" wrapText="1"/>
    </xf>
    <xf numFmtId="1" fontId="30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center" wrapText="1"/>
    </xf>
    <xf numFmtId="0" fontId="32" fillId="2" borderId="0" xfId="0" applyFont="1" applyFill="1" applyBorder="1" applyAlignment="1">
      <alignment horizontal="center"/>
    </xf>
    <xf numFmtId="0" fontId="32" fillId="2" borderId="5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/>
    </xf>
    <xf numFmtId="0" fontId="34" fillId="2" borderId="5" xfId="0" applyFont="1" applyFill="1" applyBorder="1" applyAlignment="1">
      <alignment horizontal="center"/>
    </xf>
    <xf numFmtId="1" fontId="32" fillId="2" borderId="0" xfId="0" applyNumberFormat="1" applyFont="1" applyFill="1" applyBorder="1" applyAlignment="1">
      <alignment horizontal="center"/>
    </xf>
    <xf numFmtId="1" fontId="33" fillId="2" borderId="0" xfId="0" applyNumberFormat="1" applyFont="1" applyFill="1" applyAlignment="1">
      <alignment horizontal="center"/>
    </xf>
    <xf numFmtId="1" fontId="33" fillId="2" borderId="0" xfId="0" applyNumberFormat="1" applyFont="1" applyFill="1" applyBorder="1" applyAlignment="1">
      <alignment horizontal="center"/>
    </xf>
    <xf numFmtId="1" fontId="32" fillId="2" borderId="0" xfId="0" applyNumberFormat="1" applyFont="1" applyFill="1" applyAlignment="1">
      <alignment horizontal="center"/>
    </xf>
    <xf numFmtId="167" fontId="32" fillId="2" borderId="3" xfId="0" applyNumberFormat="1" applyFont="1" applyFill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1" fontId="34" fillId="0" borderId="0" xfId="0" applyNumberFormat="1" applyFont="1" applyBorder="1" applyAlignment="1">
      <alignment horizontal="center"/>
    </xf>
    <xf numFmtId="1" fontId="34" fillId="2" borderId="0" xfId="0" applyNumberFormat="1" applyFont="1" applyFill="1" applyBorder="1" applyAlignment="1">
      <alignment horizontal="center"/>
    </xf>
    <xf numFmtId="0" fontId="56" fillId="2" borderId="0" xfId="0" applyFont="1" applyFill="1" applyBorder="1" applyAlignment="1">
      <alignment horizontal="center"/>
    </xf>
    <xf numFmtId="0" fontId="5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2" fillId="0" borderId="7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left" wrapText="1"/>
    </xf>
    <xf numFmtId="0" fontId="16" fillId="5" borderId="0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2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6" fillId="2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6">
    <dxf>
      <font>
        <color rgb="FFFF0000"/>
      </font>
      <fill>
        <patternFill patternType="none">
          <bgColor indexed="65"/>
        </patternFill>
      </fill>
      <border/>
    </dxf>
    <dxf>
      <font>
        <color rgb="FF008000"/>
      </font>
      <fill>
        <patternFill patternType="none">
          <bgColor indexed="65"/>
        </patternFill>
      </fill>
      <border/>
    </dxf>
    <dxf>
      <font>
        <color rgb="FF008000"/>
      </font>
      <border/>
    </dxf>
    <dxf>
      <font>
        <color rgb="FFFF0000"/>
      </font>
      <border/>
    </dxf>
    <dxf>
      <font>
        <b/>
        <i val="0"/>
        <color rgb="FF008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kingtonleague.co.uk/index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4"/>
  <sheetViews>
    <sheetView showGridLines="0" view="pageBreakPreview" zoomScale="85" zoomScaleNormal="85" zoomScaleSheetLayoutView="85" workbookViewId="0" topLeftCell="A121">
      <selection activeCell="C102" sqref="C102"/>
    </sheetView>
  </sheetViews>
  <sheetFormatPr defaultColWidth="9.140625" defaultRowHeight="19.5" customHeight="1" zeroHeight="1"/>
  <cols>
    <col min="1" max="1" width="15.7109375" style="227" customWidth="1"/>
    <col min="2" max="3" width="5.7109375" style="7" customWidth="1"/>
    <col min="4" max="4" width="15.7109375" style="215" customWidth="1"/>
    <col min="5" max="5" width="9.00390625" style="7" customWidth="1"/>
    <col min="6" max="6" width="15.7109375" style="210" customWidth="1"/>
    <col min="7" max="8" width="5.7109375" style="7" customWidth="1"/>
    <col min="9" max="9" width="15.7109375" style="215" customWidth="1"/>
    <col min="10" max="10" width="3.421875" style="7" customWidth="1"/>
    <col min="11" max="11" width="9.140625" style="14" hidden="1" customWidth="1"/>
    <col min="12" max="12" width="12.140625" style="14" hidden="1" customWidth="1"/>
    <col min="13" max="14" width="12.00390625" style="14" hidden="1" customWidth="1"/>
    <col min="15" max="15" width="9.140625" style="14" hidden="1" customWidth="1"/>
    <col min="16" max="16" width="11.140625" style="14" hidden="1" customWidth="1"/>
    <col min="17" max="25" width="9.140625" style="14" hidden="1" customWidth="1"/>
    <col min="26" max="28" width="7.140625" style="7" hidden="1" customWidth="1"/>
    <col min="29" max="29" width="18.421875" style="2" hidden="1" customWidth="1"/>
    <col min="30" max="30" width="8.28125" style="7" hidden="1" customWidth="1"/>
    <col min="31" max="31" width="8.28125" style="2" hidden="1" customWidth="1"/>
    <col min="32" max="32" width="8.28125" style="7" hidden="1" customWidth="1"/>
    <col min="33" max="33" width="7.8515625" style="2" hidden="1" customWidth="1"/>
    <col min="34" max="34" width="9.140625" style="6" hidden="1" customWidth="1"/>
    <col min="35" max="35" width="9.140625" style="2" hidden="1" customWidth="1"/>
    <col min="36" max="16384" width="9.140625" style="7" hidden="1" customWidth="1"/>
  </cols>
  <sheetData>
    <row r="1" spans="1:35" ht="19.5" customHeight="1">
      <c r="A1" s="225" t="s">
        <v>180</v>
      </c>
      <c r="B1" s="70"/>
      <c r="C1" s="70"/>
      <c r="D1" s="214"/>
      <c r="E1" s="70"/>
      <c r="F1" s="209"/>
      <c r="G1" s="70"/>
      <c r="H1" s="70"/>
      <c r="I1" s="214"/>
      <c r="AC1" s="51"/>
      <c r="AE1" s="51"/>
      <c r="AG1" s="51"/>
      <c r="AI1" s="51"/>
    </row>
    <row r="2" spans="1:35" ht="19.5" customHeight="1">
      <c r="A2" s="226"/>
      <c r="B2" s="70"/>
      <c r="C2" s="70"/>
      <c r="D2" s="214"/>
      <c r="E2" s="69"/>
      <c r="F2" s="209"/>
      <c r="G2" s="70"/>
      <c r="H2" s="70"/>
      <c r="I2" s="214"/>
      <c r="AC2" s="51"/>
      <c r="AE2" s="51"/>
      <c r="AG2" s="51"/>
      <c r="AI2" s="51"/>
    </row>
    <row r="3" spans="29:35" ht="20.25" customHeight="1">
      <c r="AC3" s="51"/>
      <c r="AE3" s="51"/>
      <c r="AG3" s="51"/>
      <c r="AI3" s="51"/>
    </row>
    <row r="4" spans="1:35" ht="19.5" customHeight="1">
      <c r="A4" s="262" t="s">
        <v>206</v>
      </c>
      <c r="B4" s="262"/>
      <c r="C4" s="262"/>
      <c r="D4" s="262"/>
      <c r="E4" s="262"/>
      <c r="F4" s="262"/>
      <c r="G4" s="262"/>
      <c r="H4" s="262"/>
      <c r="I4" s="262"/>
      <c r="AC4" s="51"/>
      <c r="AE4" s="51"/>
      <c r="AG4" s="51"/>
      <c r="AI4" s="51"/>
    </row>
    <row r="5" spans="1:35" ht="19.5" customHeight="1">
      <c r="A5" s="228" t="s">
        <v>207</v>
      </c>
      <c r="B5" s="71"/>
      <c r="C5" s="71"/>
      <c r="D5" s="216"/>
      <c r="E5" s="71"/>
      <c r="F5" s="71"/>
      <c r="G5" s="71"/>
      <c r="H5" s="71"/>
      <c r="I5" s="216"/>
      <c r="AC5" s="51"/>
      <c r="AE5" s="51"/>
      <c r="AG5" s="51"/>
      <c r="AI5" s="51"/>
    </row>
    <row r="6" spans="1:35" ht="19.5" customHeight="1">
      <c r="A6" s="228" t="s">
        <v>208</v>
      </c>
      <c r="B6" s="71"/>
      <c r="C6" s="71"/>
      <c r="D6" s="216"/>
      <c r="E6" s="71"/>
      <c r="F6" s="71"/>
      <c r="G6" s="71"/>
      <c r="H6" s="71"/>
      <c r="I6" s="216"/>
      <c r="AC6" s="51"/>
      <c r="AE6" s="51"/>
      <c r="AG6" s="51"/>
      <c r="AI6" s="51"/>
    </row>
    <row r="7" spans="1:35" ht="19.5" customHeight="1">
      <c r="A7" s="228" t="s">
        <v>209</v>
      </c>
      <c r="B7" s="71"/>
      <c r="C7" s="71"/>
      <c r="D7" s="216"/>
      <c r="E7" s="71"/>
      <c r="F7" s="71"/>
      <c r="G7" s="71"/>
      <c r="H7" s="71"/>
      <c r="I7" s="216"/>
      <c r="AC7" s="51"/>
      <c r="AE7" s="51"/>
      <c r="AG7" s="51"/>
      <c r="AI7" s="51"/>
    </row>
    <row r="8" spans="1:9" ht="19.5" customHeight="1">
      <c r="A8" s="228"/>
      <c r="B8" s="71"/>
      <c r="C8" s="71"/>
      <c r="D8" s="216"/>
      <c r="E8" s="71"/>
      <c r="F8" s="71"/>
      <c r="G8" s="71"/>
      <c r="H8" s="71"/>
      <c r="I8" s="216"/>
    </row>
    <row r="9" spans="1:9" ht="19.5" customHeight="1">
      <c r="A9" s="228" t="s">
        <v>179</v>
      </c>
      <c r="B9" s="71"/>
      <c r="C9" s="71"/>
      <c r="D9" s="216"/>
      <c r="E9" s="71"/>
      <c r="F9" s="71"/>
      <c r="G9" s="71"/>
      <c r="H9" s="71"/>
      <c r="I9" s="216"/>
    </row>
    <row r="10" spans="1:9" ht="25.5" customHeight="1">
      <c r="A10" s="228" t="s">
        <v>210</v>
      </c>
      <c r="B10" s="71"/>
      <c r="C10" s="71"/>
      <c r="D10" s="216"/>
      <c r="E10" s="71"/>
      <c r="F10" s="71"/>
      <c r="G10" s="71"/>
      <c r="H10" s="71"/>
      <c r="I10" s="216"/>
    </row>
    <row r="11" spans="1:9" ht="19.5" customHeight="1">
      <c r="A11" s="228" t="s">
        <v>198</v>
      </c>
      <c r="B11" s="28"/>
      <c r="D11" s="217"/>
      <c r="E11" s="50"/>
      <c r="F11" s="50"/>
      <c r="G11" s="50"/>
      <c r="H11" s="50"/>
      <c r="I11" s="222"/>
    </row>
    <row r="12" spans="1:6" ht="19.5" customHeight="1">
      <c r="A12" s="227" t="s">
        <v>139</v>
      </c>
      <c r="F12" s="210" t="s">
        <v>140</v>
      </c>
    </row>
    <row r="13" spans="1:9" ht="19.5" customHeight="1">
      <c r="A13" s="266" t="s">
        <v>211</v>
      </c>
      <c r="B13" s="266"/>
      <c r="C13" s="266"/>
      <c r="D13" s="266"/>
      <c r="E13" s="9"/>
      <c r="F13" s="266" t="s">
        <v>212</v>
      </c>
      <c r="G13" s="266"/>
      <c r="H13" s="266"/>
      <c r="I13" s="266"/>
    </row>
    <row r="14" spans="1:9" ht="19.5" customHeight="1">
      <c r="A14" s="229" t="s">
        <v>1</v>
      </c>
      <c r="B14" s="243">
        <v>3</v>
      </c>
      <c r="C14" s="243">
        <v>2</v>
      </c>
      <c r="D14" s="75" t="s">
        <v>2</v>
      </c>
      <c r="E14" s="16"/>
      <c r="F14" s="101" t="s">
        <v>0</v>
      </c>
      <c r="G14" s="245">
        <v>1</v>
      </c>
      <c r="H14" s="245">
        <v>4</v>
      </c>
      <c r="I14" s="75" t="s">
        <v>89</v>
      </c>
    </row>
    <row r="15" spans="1:9" ht="19.5" customHeight="1">
      <c r="A15" s="229" t="s">
        <v>138</v>
      </c>
      <c r="B15" s="243">
        <v>4</v>
      </c>
      <c r="C15" s="243">
        <v>1</v>
      </c>
      <c r="D15" s="75" t="s">
        <v>45</v>
      </c>
      <c r="E15" s="16"/>
      <c r="F15" s="101" t="s">
        <v>97</v>
      </c>
      <c r="G15" s="243">
        <v>2</v>
      </c>
      <c r="H15" s="243">
        <v>3</v>
      </c>
      <c r="I15" s="75" t="s">
        <v>4</v>
      </c>
    </row>
    <row r="16" spans="1:9" ht="19.5" customHeight="1">
      <c r="A16" s="229" t="s">
        <v>89</v>
      </c>
      <c r="B16" s="243">
        <v>3</v>
      </c>
      <c r="C16" s="243">
        <v>2</v>
      </c>
      <c r="D16" s="75" t="s">
        <v>135</v>
      </c>
      <c r="E16" s="16"/>
      <c r="F16" s="101" t="s">
        <v>137</v>
      </c>
      <c r="G16" s="243">
        <v>2</v>
      </c>
      <c r="H16" s="243">
        <v>3</v>
      </c>
      <c r="I16" s="75" t="s">
        <v>93</v>
      </c>
    </row>
    <row r="17" spans="1:9" ht="19.5" customHeight="1">
      <c r="A17" s="229" t="s">
        <v>4</v>
      </c>
      <c r="B17" s="243">
        <v>0</v>
      </c>
      <c r="C17" s="243">
        <v>5</v>
      </c>
      <c r="D17" s="75" t="s">
        <v>93</v>
      </c>
      <c r="E17" s="16"/>
      <c r="F17" s="101" t="s">
        <v>136</v>
      </c>
      <c r="G17" s="243">
        <v>1</v>
      </c>
      <c r="H17" s="243">
        <v>4</v>
      </c>
      <c r="I17" s="75" t="s">
        <v>138</v>
      </c>
    </row>
    <row r="18" spans="1:9" ht="19.5" customHeight="1">
      <c r="A18" s="229" t="s">
        <v>136</v>
      </c>
      <c r="B18" s="243">
        <v>1</v>
      </c>
      <c r="C18" s="243">
        <v>4</v>
      </c>
      <c r="D18" s="75" t="s">
        <v>0</v>
      </c>
      <c r="E18" s="16"/>
      <c r="F18" s="101" t="s">
        <v>2</v>
      </c>
      <c r="G18" s="243">
        <v>1</v>
      </c>
      <c r="H18" s="243">
        <v>4</v>
      </c>
      <c r="I18" s="75" t="s">
        <v>135</v>
      </c>
    </row>
    <row r="19" spans="1:9" ht="19.5" customHeight="1">
      <c r="A19" s="229" t="s">
        <v>97</v>
      </c>
      <c r="B19" s="243">
        <v>2</v>
      </c>
      <c r="C19" s="243">
        <v>3</v>
      </c>
      <c r="D19" s="75" t="s">
        <v>137</v>
      </c>
      <c r="E19" s="16"/>
      <c r="F19" s="101" t="s">
        <v>45</v>
      </c>
      <c r="G19" s="243">
        <v>0</v>
      </c>
      <c r="H19" s="243">
        <v>5</v>
      </c>
      <c r="I19" s="75" t="s">
        <v>1</v>
      </c>
    </row>
    <row r="20" spans="1:9" ht="24.75" customHeight="1">
      <c r="A20" s="213" t="s">
        <v>8</v>
      </c>
      <c r="B20" s="267"/>
      <c r="C20" s="267"/>
      <c r="D20" s="267"/>
      <c r="E20" s="17"/>
      <c r="F20" s="211" t="s">
        <v>8</v>
      </c>
      <c r="G20" s="267"/>
      <c r="H20" s="267"/>
      <c r="I20" s="267"/>
    </row>
    <row r="21" spans="1:9" ht="19.5" customHeight="1">
      <c r="A21" s="17"/>
      <c r="B21" s="17"/>
      <c r="C21" s="17"/>
      <c r="D21" s="218"/>
      <c r="E21" s="17"/>
      <c r="F21" s="212"/>
      <c r="G21" s="17"/>
      <c r="H21" s="17"/>
      <c r="I21" s="218"/>
    </row>
    <row r="22" spans="1:9" ht="19.5" customHeight="1">
      <c r="A22" s="17"/>
      <c r="B22" s="17"/>
      <c r="C22" s="17"/>
      <c r="D22" s="218"/>
      <c r="E22" s="17"/>
      <c r="F22" s="212"/>
      <c r="G22" s="17"/>
      <c r="H22" s="17"/>
      <c r="I22" s="218"/>
    </row>
    <row r="23" spans="1:9" ht="19.5" customHeight="1">
      <c r="A23" s="227" t="s">
        <v>141</v>
      </c>
      <c r="B23" s="17"/>
      <c r="C23" s="17"/>
      <c r="D23" s="218"/>
      <c r="E23" s="17"/>
      <c r="F23" s="210" t="s">
        <v>142</v>
      </c>
      <c r="G23" s="17"/>
      <c r="H23" s="17"/>
      <c r="I23" s="218"/>
    </row>
    <row r="24" spans="1:9" ht="19.5" customHeight="1">
      <c r="A24" s="266" t="s">
        <v>213</v>
      </c>
      <c r="B24" s="266"/>
      <c r="C24" s="266"/>
      <c r="D24" s="266"/>
      <c r="E24" s="9"/>
      <c r="F24" s="266" t="s">
        <v>214</v>
      </c>
      <c r="G24" s="266"/>
      <c r="H24" s="266"/>
      <c r="I24" s="266"/>
    </row>
    <row r="25" spans="1:9" ht="19.5" customHeight="1">
      <c r="A25" s="229" t="s">
        <v>137</v>
      </c>
      <c r="B25" s="243">
        <v>1</v>
      </c>
      <c r="C25" s="243">
        <v>4</v>
      </c>
      <c r="D25" s="75" t="s">
        <v>1</v>
      </c>
      <c r="E25" s="16"/>
      <c r="F25" s="101" t="s">
        <v>0</v>
      </c>
      <c r="G25" s="243">
        <v>2</v>
      </c>
      <c r="H25" s="243">
        <v>3</v>
      </c>
      <c r="I25" s="75" t="s">
        <v>137</v>
      </c>
    </row>
    <row r="26" spans="1:9" ht="19.5" customHeight="1">
      <c r="A26" s="229" t="s">
        <v>135</v>
      </c>
      <c r="B26" s="243">
        <v>4</v>
      </c>
      <c r="C26" s="243">
        <v>1</v>
      </c>
      <c r="D26" s="75" t="s">
        <v>97</v>
      </c>
      <c r="E26" s="16"/>
      <c r="F26" s="101" t="s">
        <v>89</v>
      </c>
      <c r="G26" s="243">
        <v>4</v>
      </c>
      <c r="H26" s="243">
        <v>1</v>
      </c>
      <c r="I26" s="75" t="s">
        <v>97</v>
      </c>
    </row>
    <row r="27" spans="1:9" ht="19.5" customHeight="1">
      <c r="A27" s="229" t="s">
        <v>4</v>
      </c>
      <c r="B27" s="245">
        <v>3</v>
      </c>
      <c r="C27" s="245">
        <v>2</v>
      </c>
      <c r="D27" s="75" t="s">
        <v>0</v>
      </c>
      <c r="E27" s="16"/>
      <c r="F27" s="101" t="s">
        <v>138</v>
      </c>
      <c r="G27" s="243">
        <v>4</v>
      </c>
      <c r="H27" s="243">
        <v>1</v>
      </c>
      <c r="I27" s="75" t="s">
        <v>4</v>
      </c>
    </row>
    <row r="28" spans="1:9" ht="19.5" customHeight="1">
      <c r="A28" s="229" t="s">
        <v>93</v>
      </c>
      <c r="B28" s="243">
        <v>2</v>
      </c>
      <c r="C28" s="243">
        <v>3</v>
      </c>
      <c r="D28" s="75" t="s">
        <v>45</v>
      </c>
      <c r="E28" s="16"/>
      <c r="F28" s="101" t="s">
        <v>136</v>
      </c>
      <c r="G28" s="245">
        <v>2</v>
      </c>
      <c r="H28" s="245">
        <v>3</v>
      </c>
      <c r="I28" s="75" t="s">
        <v>1</v>
      </c>
    </row>
    <row r="29" spans="1:9" ht="19.5" customHeight="1">
      <c r="A29" s="229" t="s">
        <v>89</v>
      </c>
      <c r="B29" s="243">
        <v>3</v>
      </c>
      <c r="C29" s="243">
        <v>2</v>
      </c>
      <c r="D29" s="75" t="s">
        <v>138</v>
      </c>
      <c r="E29" s="16"/>
      <c r="F29" s="101" t="s">
        <v>93</v>
      </c>
      <c r="G29" s="243">
        <v>4</v>
      </c>
      <c r="H29" s="243">
        <v>1</v>
      </c>
      <c r="I29" s="75" t="s">
        <v>2</v>
      </c>
    </row>
    <row r="30" spans="1:9" ht="19.5" customHeight="1">
      <c r="A30" s="229" t="s">
        <v>2</v>
      </c>
      <c r="B30" s="243">
        <v>1</v>
      </c>
      <c r="C30" s="243">
        <v>4</v>
      </c>
      <c r="D30" s="75" t="s">
        <v>136</v>
      </c>
      <c r="E30" s="16"/>
      <c r="F30" s="101" t="s">
        <v>45</v>
      </c>
      <c r="G30" s="243">
        <v>2</v>
      </c>
      <c r="H30" s="243">
        <v>3</v>
      </c>
      <c r="I30" s="75" t="s">
        <v>135</v>
      </c>
    </row>
    <row r="31" spans="1:9" ht="19.5" customHeight="1">
      <c r="A31" s="213" t="s">
        <v>8</v>
      </c>
      <c r="B31" s="267" t="s">
        <v>244</v>
      </c>
      <c r="C31" s="267"/>
      <c r="D31" s="267"/>
      <c r="E31" s="17"/>
      <c r="F31" s="211" t="s">
        <v>8</v>
      </c>
      <c r="G31" s="267" t="s">
        <v>243</v>
      </c>
      <c r="H31" s="267"/>
      <c r="I31" s="267"/>
    </row>
    <row r="32" spans="1:9" ht="19.5" customHeight="1">
      <c r="A32" s="17"/>
      <c r="B32" s="17"/>
      <c r="C32" s="17"/>
      <c r="D32" s="218"/>
      <c r="E32" s="17"/>
      <c r="F32" s="212"/>
      <c r="G32" s="17"/>
      <c r="H32" s="17"/>
      <c r="I32" s="218"/>
    </row>
    <row r="33" spans="1:9" ht="19.5" customHeight="1">
      <c r="A33" s="17"/>
      <c r="B33" s="17"/>
      <c r="C33" s="17"/>
      <c r="D33" s="218"/>
      <c r="E33" s="17"/>
      <c r="F33" s="212"/>
      <c r="G33" s="17"/>
      <c r="H33" s="17"/>
      <c r="I33" s="218"/>
    </row>
    <row r="34" spans="1:9" ht="19.5" customHeight="1">
      <c r="A34" s="227" t="s">
        <v>143</v>
      </c>
      <c r="B34" s="17"/>
      <c r="C34" s="17"/>
      <c r="D34" s="218"/>
      <c r="E34" s="17"/>
      <c r="F34" s="210" t="s">
        <v>144</v>
      </c>
      <c r="G34" s="17"/>
      <c r="H34" s="17"/>
      <c r="I34" s="218"/>
    </row>
    <row r="35" spans="1:9" ht="19.5" customHeight="1">
      <c r="A35" s="266" t="s">
        <v>215</v>
      </c>
      <c r="B35" s="266"/>
      <c r="C35" s="266"/>
      <c r="D35" s="266"/>
      <c r="E35" s="9"/>
      <c r="F35" s="266" t="s">
        <v>216</v>
      </c>
      <c r="G35" s="266"/>
      <c r="H35" s="266"/>
      <c r="I35" s="266"/>
    </row>
    <row r="36" spans="1:9" ht="19.5" customHeight="1">
      <c r="A36" s="229" t="s">
        <v>137</v>
      </c>
      <c r="B36" s="243">
        <v>1</v>
      </c>
      <c r="C36" s="243">
        <v>4</v>
      </c>
      <c r="D36" s="75" t="s">
        <v>89</v>
      </c>
      <c r="E36" s="16"/>
      <c r="F36" s="101" t="s">
        <v>2</v>
      </c>
      <c r="G36" s="243">
        <v>1</v>
      </c>
      <c r="H36" s="243">
        <v>4</v>
      </c>
      <c r="I36" s="75" t="s">
        <v>89</v>
      </c>
    </row>
    <row r="37" spans="1:9" ht="19.5" customHeight="1">
      <c r="A37" s="229" t="s">
        <v>1</v>
      </c>
      <c r="B37" s="243">
        <v>4</v>
      </c>
      <c r="C37" s="243">
        <v>1</v>
      </c>
      <c r="D37" s="75" t="s">
        <v>138</v>
      </c>
      <c r="E37" s="16"/>
      <c r="F37" s="101" t="s">
        <v>136</v>
      </c>
      <c r="G37" s="243">
        <v>4</v>
      </c>
      <c r="H37" s="243">
        <v>1</v>
      </c>
      <c r="I37" s="75" t="s">
        <v>45</v>
      </c>
    </row>
    <row r="38" spans="1:9" ht="19.5" customHeight="1">
      <c r="A38" s="229" t="s">
        <v>45</v>
      </c>
      <c r="B38" s="243">
        <v>1</v>
      </c>
      <c r="C38" s="243">
        <v>4</v>
      </c>
      <c r="D38" s="75" t="s">
        <v>2</v>
      </c>
      <c r="E38" s="16"/>
      <c r="F38" s="101" t="s">
        <v>1</v>
      </c>
      <c r="G38" s="243">
        <v>0</v>
      </c>
      <c r="H38" s="243">
        <v>5</v>
      </c>
      <c r="I38" s="75" t="s">
        <v>135</v>
      </c>
    </row>
    <row r="39" spans="1:9" ht="19.5" customHeight="1">
      <c r="A39" s="229" t="s">
        <v>97</v>
      </c>
      <c r="B39" s="243">
        <v>1</v>
      </c>
      <c r="C39" s="243">
        <v>4</v>
      </c>
      <c r="D39" s="75" t="s">
        <v>0</v>
      </c>
      <c r="E39" s="16"/>
      <c r="F39" s="101" t="s">
        <v>0</v>
      </c>
      <c r="G39" s="243">
        <v>4</v>
      </c>
      <c r="H39" s="243">
        <v>1</v>
      </c>
      <c r="I39" s="75" t="s">
        <v>138</v>
      </c>
    </row>
    <row r="40" spans="1:9" ht="19.5" customHeight="1">
      <c r="A40" s="229" t="s">
        <v>135</v>
      </c>
      <c r="B40" s="243">
        <v>3</v>
      </c>
      <c r="C40" s="243">
        <v>2</v>
      </c>
      <c r="D40" s="75" t="s">
        <v>93</v>
      </c>
      <c r="E40" s="16"/>
      <c r="F40" s="101" t="s">
        <v>137</v>
      </c>
      <c r="G40" s="243">
        <v>1</v>
      </c>
      <c r="H40" s="243">
        <v>4</v>
      </c>
      <c r="I40" s="75" t="s">
        <v>4</v>
      </c>
    </row>
    <row r="41" spans="1:9" ht="19.5" customHeight="1">
      <c r="A41" s="229" t="s">
        <v>4</v>
      </c>
      <c r="B41" s="243">
        <v>5</v>
      </c>
      <c r="C41" s="243">
        <v>0</v>
      </c>
      <c r="D41" s="75" t="s">
        <v>136</v>
      </c>
      <c r="E41" s="16"/>
      <c r="F41" s="101" t="s">
        <v>93</v>
      </c>
      <c r="G41" s="243">
        <v>5</v>
      </c>
      <c r="H41" s="243">
        <v>0</v>
      </c>
      <c r="I41" s="75" t="s">
        <v>97</v>
      </c>
    </row>
    <row r="42" spans="1:9" ht="19.5" customHeight="1">
      <c r="A42" s="213" t="s">
        <v>8</v>
      </c>
      <c r="B42" s="267" t="s">
        <v>246</v>
      </c>
      <c r="C42" s="267"/>
      <c r="D42" s="267"/>
      <c r="E42" s="17"/>
      <c r="F42" s="211" t="s">
        <v>8</v>
      </c>
      <c r="G42" s="267" t="s">
        <v>249</v>
      </c>
      <c r="H42" s="267"/>
      <c r="I42" s="267"/>
    </row>
    <row r="43" spans="1:9" ht="19.5" customHeight="1">
      <c r="A43" s="17"/>
      <c r="B43" s="17"/>
      <c r="C43" s="17"/>
      <c r="D43" s="218"/>
      <c r="E43" s="17"/>
      <c r="F43" s="212"/>
      <c r="G43" s="17"/>
      <c r="H43" s="17"/>
      <c r="I43" s="218"/>
    </row>
    <row r="44" spans="1:9" ht="19.5" customHeight="1">
      <c r="A44" s="17"/>
      <c r="B44" s="17"/>
      <c r="C44" s="17"/>
      <c r="D44" s="218"/>
      <c r="E44" s="17"/>
      <c r="F44" s="212"/>
      <c r="G44" s="17"/>
      <c r="H44" s="17"/>
      <c r="I44" s="218"/>
    </row>
    <row r="45" spans="1:9" ht="19.5" customHeight="1">
      <c r="A45" s="227" t="s">
        <v>145</v>
      </c>
      <c r="B45" s="17"/>
      <c r="C45" s="17"/>
      <c r="D45" s="218"/>
      <c r="E45" s="17"/>
      <c r="F45" s="210" t="s">
        <v>146</v>
      </c>
      <c r="G45" s="17"/>
      <c r="H45" s="17"/>
      <c r="I45" s="218"/>
    </row>
    <row r="46" spans="1:9" ht="19.5" customHeight="1">
      <c r="A46" s="266" t="s">
        <v>217</v>
      </c>
      <c r="B46" s="266"/>
      <c r="C46" s="266"/>
      <c r="D46" s="266"/>
      <c r="E46" s="9"/>
      <c r="F46" s="266" t="s">
        <v>218</v>
      </c>
      <c r="G46" s="266"/>
      <c r="H46" s="266"/>
      <c r="I46" s="266"/>
    </row>
    <row r="47" spans="1:9" ht="19.5" customHeight="1">
      <c r="A47" s="229" t="s">
        <v>4</v>
      </c>
      <c r="B47" s="243">
        <v>5</v>
      </c>
      <c r="C47" s="243">
        <v>0</v>
      </c>
      <c r="D47" s="75" t="s">
        <v>2</v>
      </c>
      <c r="E47" s="16"/>
      <c r="F47" s="101" t="s">
        <v>135</v>
      </c>
      <c r="G47" s="243">
        <v>3</v>
      </c>
      <c r="H47" s="243">
        <v>2</v>
      </c>
      <c r="I47" s="75" t="s">
        <v>138</v>
      </c>
    </row>
    <row r="48" spans="1:9" ht="19.5" customHeight="1">
      <c r="A48" s="229" t="s">
        <v>1</v>
      </c>
      <c r="B48" s="243">
        <v>4</v>
      </c>
      <c r="C48" s="243">
        <v>1</v>
      </c>
      <c r="D48" s="75" t="s">
        <v>93</v>
      </c>
      <c r="E48" s="16"/>
      <c r="F48" s="101" t="s">
        <v>2</v>
      </c>
      <c r="G48" s="243">
        <v>2</v>
      </c>
      <c r="H48" s="243">
        <v>3</v>
      </c>
      <c r="I48" s="75" t="s">
        <v>97</v>
      </c>
    </row>
    <row r="49" spans="1:9" ht="19.5" customHeight="1">
      <c r="A49" s="229" t="s">
        <v>97</v>
      </c>
      <c r="B49" s="243">
        <v>2</v>
      </c>
      <c r="C49" s="243">
        <v>3</v>
      </c>
      <c r="D49" s="75" t="s">
        <v>136</v>
      </c>
      <c r="E49" s="16"/>
      <c r="F49" s="101" t="s">
        <v>89</v>
      </c>
      <c r="G49" s="243">
        <v>1</v>
      </c>
      <c r="H49" s="243">
        <v>4</v>
      </c>
      <c r="I49" s="75" t="s">
        <v>93</v>
      </c>
    </row>
    <row r="50" spans="1:9" ht="19.5" customHeight="1">
      <c r="A50" s="229" t="s">
        <v>89</v>
      </c>
      <c r="B50" s="243">
        <v>5</v>
      </c>
      <c r="C50" s="243">
        <v>0</v>
      </c>
      <c r="D50" s="75" t="s">
        <v>45</v>
      </c>
      <c r="E50" s="16"/>
      <c r="F50" s="101" t="s">
        <v>0</v>
      </c>
      <c r="G50" s="243">
        <v>1</v>
      </c>
      <c r="H50" s="243">
        <v>4</v>
      </c>
      <c r="I50" s="75" t="s">
        <v>1</v>
      </c>
    </row>
    <row r="51" spans="1:9" ht="19.5" customHeight="1">
      <c r="A51" s="229" t="s">
        <v>138</v>
      </c>
      <c r="B51" s="243">
        <v>4</v>
      </c>
      <c r="C51" s="243">
        <v>1</v>
      </c>
      <c r="D51" s="75" t="s">
        <v>137</v>
      </c>
      <c r="E51" s="16"/>
      <c r="F51" s="101" t="s">
        <v>137</v>
      </c>
      <c r="G51" s="243">
        <v>2</v>
      </c>
      <c r="H51" s="243">
        <v>3</v>
      </c>
      <c r="I51" s="75" t="s">
        <v>136</v>
      </c>
    </row>
    <row r="52" spans="1:9" ht="19.5" customHeight="1">
      <c r="A52" s="229" t="s">
        <v>135</v>
      </c>
      <c r="B52" s="243">
        <v>3</v>
      </c>
      <c r="C52" s="243">
        <v>2</v>
      </c>
      <c r="D52" s="75" t="s">
        <v>0</v>
      </c>
      <c r="E52" s="16"/>
      <c r="F52" s="101" t="s">
        <v>45</v>
      </c>
      <c r="G52" s="243">
        <v>2</v>
      </c>
      <c r="H52" s="243">
        <v>3</v>
      </c>
      <c r="I52" s="75" t="s">
        <v>4</v>
      </c>
    </row>
    <row r="53" spans="1:9" ht="19.5" customHeight="1">
      <c r="A53" s="213" t="s">
        <v>8</v>
      </c>
      <c r="B53" s="267" t="s">
        <v>247</v>
      </c>
      <c r="C53" s="267"/>
      <c r="D53" s="267"/>
      <c r="E53" s="17"/>
      <c r="F53" s="211" t="s">
        <v>8</v>
      </c>
      <c r="G53" s="267" t="s">
        <v>248</v>
      </c>
      <c r="H53" s="267"/>
      <c r="I53" s="267"/>
    </row>
    <row r="54" spans="1:9" ht="19.5" customHeight="1">
      <c r="A54" s="17"/>
      <c r="B54" s="17"/>
      <c r="C54" s="17"/>
      <c r="D54" s="218"/>
      <c r="E54" s="17"/>
      <c r="F54" s="212"/>
      <c r="G54" s="17"/>
      <c r="H54" s="17"/>
      <c r="I54" s="218"/>
    </row>
    <row r="55" spans="1:9" ht="19.5" customHeight="1">
      <c r="A55" s="17"/>
      <c r="B55" s="17"/>
      <c r="C55" s="17"/>
      <c r="D55" s="218"/>
      <c r="E55" s="17"/>
      <c r="F55" s="212"/>
      <c r="G55" s="17"/>
      <c r="H55" s="17"/>
      <c r="I55" s="218"/>
    </row>
    <row r="56" spans="1:9" ht="19.5" customHeight="1">
      <c r="A56" s="227" t="s">
        <v>147</v>
      </c>
      <c r="B56" s="17"/>
      <c r="C56" s="17"/>
      <c r="D56" s="218"/>
      <c r="E56" s="17"/>
      <c r="F56" s="210" t="s">
        <v>148</v>
      </c>
      <c r="G56" s="17"/>
      <c r="H56" s="17"/>
      <c r="I56" s="218"/>
    </row>
    <row r="57" spans="1:9" ht="19.5" customHeight="1">
      <c r="A57" s="266" t="s">
        <v>219</v>
      </c>
      <c r="B57" s="266"/>
      <c r="C57" s="266"/>
      <c r="D57" s="266"/>
      <c r="E57" s="9"/>
      <c r="F57" s="266" t="s">
        <v>220</v>
      </c>
      <c r="G57" s="266"/>
      <c r="H57" s="266"/>
      <c r="I57" s="266"/>
    </row>
    <row r="58" spans="1:9" ht="19.5" customHeight="1">
      <c r="A58" s="229" t="s">
        <v>4</v>
      </c>
      <c r="B58" s="243">
        <v>2</v>
      </c>
      <c r="C58" s="243">
        <v>3</v>
      </c>
      <c r="D58" s="75" t="s">
        <v>89</v>
      </c>
      <c r="E58" s="16"/>
      <c r="F58" s="101" t="s">
        <v>0</v>
      </c>
      <c r="G58" s="243">
        <v>4</v>
      </c>
      <c r="H58" s="243">
        <v>1</v>
      </c>
      <c r="I58" s="75" t="s">
        <v>45</v>
      </c>
    </row>
    <row r="59" spans="1:9" ht="19.5" customHeight="1">
      <c r="A59" s="229" t="s">
        <v>97</v>
      </c>
      <c r="B59" s="243">
        <v>1</v>
      </c>
      <c r="C59" s="243">
        <v>4</v>
      </c>
      <c r="D59" s="75" t="s">
        <v>1</v>
      </c>
      <c r="E59" s="16"/>
      <c r="F59" s="101" t="s">
        <v>97</v>
      </c>
      <c r="G59" s="243">
        <v>1</v>
      </c>
      <c r="H59" s="243">
        <v>4</v>
      </c>
      <c r="I59" s="75" t="s">
        <v>138</v>
      </c>
    </row>
    <row r="60" spans="1:9" ht="19.5" customHeight="1">
      <c r="A60" s="229" t="s">
        <v>138</v>
      </c>
      <c r="B60" s="243">
        <v>3</v>
      </c>
      <c r="C60" s="243">
        <v>2</v>
      </c>
      <c r="D60" s="75" t="s">
        <v>2</v>
      </c>
      <c r="E60" s="16"/>
      <c r="F60" s="101" t="s">
        <v>136</v>
      </c>
      <c r="G60" s="243">
        <v>1</v>
      </c>
      <c r="H60" s="243">
        <v>4</v>
      </c>
      <c r="I60" s="75" t="s">
        <v>93</v>
      </c>
    </row>
    <row r="61" spans="1:9" ht="19.5" customHeight="1">
      <c r="A61" s="229" t="s">
        <v>93</v>
      </c>
      <c r="B61" s="243">
        <v>4</v>
      </c>
      <c r="C61" s="243">
        <v>1</v>
      </c>
      <c r="D61" s="75" t="s">
        <v>0</v>
      </c>
      <c r="E61" s="16"/>
      <c r="F61" s="101" t="s">
        <v>1</v>
      </c>
      <c r="G61" s="243">
        <v>2</v>
      </c>
      <c r="H61" s="243">
        <v>3</v>
      </c>
      <c r="I61" s="75" t="s">
        <v>89</v>
      </c>
    </row>
    <row r="62" spans="1:9" ht="19.5" customHeight="1">
      <c r="A62" s="229" t="s">
        <v>45</v>
      </c>
      <c r="B62" s="243">
        <v>3</v>
      </c>
      <c r="C62" s="243">
        <v>2</v>
      </c>
      <c r="D62" s="75" t="s">
        <v>137</v>
      </c>
      <c r="E62" s="16"/>
      <c r="F62" s="101" t="s">
        <v>137</v>
      </c>
      <c r="G62" s="243">
        <v>1</v>
      </c>
      <c r="H62" s="243">
        <v>4</v>
      </c>
      <c r="I62" s="75" t="s">
        <v>2</v>
      </c>
    </row>
    <row r="63" spans="1:9" ht="19.5" customHeight="1">
      <c r="A63" s="229" t="s">
        <v>135</v>
      </c>
      <c r="B63" s="243">
        <v>3</v>
      </c>
      <c r="C63" s="243">
        <v>2</v>
      </c>
      <c r="D63" s="75" t="s">
        <v>136</v>
      </c>
      <c r="E63" s="16"/>
      <c r="F63" s="101" t="s">
        <v>4</v>
      </c>
      <c r="G63" s="243">
        <v>3</v>
      </c>
      <c r="H63" s="243">
        <v>2</v>
      </c>
      <c r="I63" s="75" t="s">
        <v>135</v>
      </c>
    </row>
    <row r="64" spans="1:9" ht="19.5" customHeight="1">
      <c r="A64" s="213" t="s">
        <v>8</v>
      </c>
      <c r="B64" s="267" t="s">
        <v>253</v>
      </c>
      <c r="C64" s="267"/>
      <c r="D64" s="267"/>
      <c r="E64" s="17"/>
      <c r="F64" s="211" t="s">
        <v>8</v>
      </c>
      <c r="G64" s="267" t="s">
        <v>254</v>
      </c>
      <c r="H64" s="267"/>
      <c r="I64" s="267"/>
    </row>
    <row r="65" spans="1:9" ht="19.5" customHeight="1">
      <c r="A65" s="17"/>
      <c r="B65" s="17"/>
      <c r="C65" s="17"/>
      <c r="D65" s="218"/>
      <c r="E65" s="17"/>
      <c r="F65" s="212"/>
      <c r="G65" s="17"/>
      <c r="H65" s="17"/>
      <c r="I65" s="218"/>
    </row>
    <row r="66" spans="1:9" ht="19.5" customHeight="1">
      <c r="A66" s="17"/>
      <c r="B66" s="17"/>
      <c r="D66" s="218"/>
      <c r="E66" s="17"/>
      <c r="F66" s="212"/>
      <c r="G66" s="17"/>
      <c r="H66" s="17"/>
      <c r="I66" s="218"/>
    </row>
    <row r="67" spans="1:9" ht="19.5" customHeight="1">
      <c r="A67" s="227" t="s">
        <v>149</v>
      </c>
      <c r="B67" s="17"/>
      <c r="C67" s="17"/>
      <c r="D67" s="218"/>
      <c r="E67" s="17"/>
      <c r="F67" s="210" t="s">
        <v>150</v>
      </c>
      <c r="G67" s="17"/>
      <c r="H67" s="17"/>
      <c r="I67" s="218"/>
    </row>
    <row r="68" spans="1:9" ht="19.5" customHeight="1">
      <c r="A68" s="266" t="s">
        <v>221</v>
      </c>
      <c r="B68" s="266"/>
      <c r="C68" s="266"/>
      <c r="D68" s="266"/>
      <c r="E68" s="78" t="s">
        <v>104</v>
      </c>
      <c r="F68" s="266" t="s">
        <v>222</v>
      </c>
      <c r="G68" s="266"/>
      <c r="H68" s="266"/>
      <c r="I68" s="266"/>
    </row>
    <row r="69" spans="1:9" ht="19.5" customHeight="1">
      <c r="A69" s="229" t="s">
        <v>1</v>
      </c>
      <c r="B69" s="243">
        <v>4</v>
      </c>
      <c r="C69" s="243">
        <v>1</v>
      </c>
      <c r="D69" s="75" t="s">
        <v>4</v>
      </c>
      <c r="E69" s="78" t="s">
        <v>105</v>
      </c>
      <c r="F69" s="101" t="s">
        <v>2</v>
      </c>
      <c r="G69" s="243">
        <v>0</v>
      </c>
      <c r="H69" s="243">
        <v>5</v>
      </c>
      <c r="I69" s="75" t="s">
        <v>1</v>
      </c>
    </row>
    <row r="70" spans="1:9" ht="19.5" customHeight="1">
      <c r="A70" s="229" t="s">
        <v>89</v>
      </c>
      <c r="B70" s="243">
        <v>2</v>
      </c>
      <c r="C70" s="243">
        <v>3</v>
      </c>
      <c r="D70" s="75" t="s">
        <v>136</v>
      </c>
      <c r="E70" s="79"/>
      <c r="F70" s="101" t="s">
        <v>45</v>
      </c>
      <c r="G70" s="243">
        <v>0</v>
      </c>
      <c r="H70" s="243">
        <v>5</v>
      </c>
      <c r="I70" s="75" t="s">
        <v>138</v>
      </c>
    </row>
    <row r="71" spans="1:9" ht="19.5" customHeight="1">
      <c r="A71" s="229" t="s">
        <v>45</v>
      </c>
      <c r="B71" s="243">
        <v>3</v>
      </c>
      <c r="C71" s="243">
        <v>2</v>
      </c>
      <c r="D71" s="75" t="s">
        <v>97</v>
      </c>
      <c r="E71" s="77" t="s">
        <v>120</v>
      </c>
      <c r="F71" s="101" t="s">
        <v>135</v>
      </c>
      <c r="G71" s="245">
        <v>4</v>
      </c>
      <c r="H71" s="245">
        <v>1</v>
      </c>
      <c r="I71" s="75" t="s">
        <v>89</v>
      </c>
    </row>
    <row r="72" spans="1:9" ht="19.5" customHeight="1">
      <c r="A72" s="229" t="s">
        <v>135</v>
      </c>
      <c r="B72" s="243">
        <v>2</v>
      </c>
      <c r="C72" s="243">
        <v>3</v>
      </c>
      <c r="D72" s="75" t="s">
        <v>137</v>
      </c>
      <c r="E72" s="77" t="s">
        <v>121</v>
      </c>
      <c r="F72" s="101" t="s">
        <v>93</v>
      </c>
      <c r="G72" s="243">
        <v>3</v>
      </c>
      <c r="H72" s="243">
        <v>2</v>
      </c>
      <c r="I72" s="75" t="s">
        <v>4</v>
      </c>
    </row>
    <row r="73" spans="1:9" ht="19.5" customHeight="1">
      <c r="A73" s="229" t="s">
        <v>2</v>
      </c>
      <c r="B73" s="243">
        <v>1</v>
      </c>
      <c r="C73" s="243">
        <v>4</v>
      </c>
      <c r="D73" s="75" t="s">
        <v>0</v>
      </c>
      <c r="E73" s="79"/>
      <c r="F73" s="101" t="s">
        <v>0</v>
      </c>
      <c r="G73" s="243">
        <v>5</v>
      </c>
      <c r="H73" s="243">
        <v>0</v>
      </c>
      <c r="I73" s="75" t="s">
        <v>136</v>
      </c>
    </row>
    <row r="74" spans="1:9" ht="19.5" customHeight="1">
      <c r="A74" s="229" t="s">
        <v>138</v>
      </c>
      <c r="B74" s="243">
        <v>2</v>
      </c>
      <c r="C74" s="243">
        <v>3</v>
      </c>
      <c r="D74" s="75" t="s">
        <v>93</v>
      </c>
      <c r="E74" s="79"/>
      <c r="F74" s="101" t="s">
        <v>137</v>
      </c>
      <c r="G74" s="243">
        <v>1</v>
      </c>
      <c r="H74" s="243">
        <v>4</v>
      </c>
      <c r="I74" s="75" t="s">
        <v>97</v>
      </c>
    </row>
    <row r="75" spans="1:9" ht="19.5" customHeight="1">
      <c r="A75" s="213" t="s">
        <v>8</v>
      </c>
      <c r="B75" s="267" t="s">
        <v>255</v>
      </c>
      <c r="C75" s="267"/>
      <c r="D75" s="267"/>
      <c r="E75" s="80"/>
      <c r="F75" s="211" t="s">
        <v>8</v>
      </c>
      <c r="G75" s="267" t="s">
        <v>179</v>
      </c>
      <c r="H75" s="267"/>
      <c r="I75" s="267"/>
    </row>
    <row r="76" spans="1:9" ht="19.5" customHeight="1">
      <c r="A76" s="17"/>
      <c r="B76" s="17"/>
      <c r="C76" s="17"/>
      <c r="D76" s="218"/>
      <c r="E76" s="17"/>
      <c r="F76" s="212"/>
      <c r="G76" s="17"/>
      <c r="H76" s="17"/>
      <c r="I76" s="218"/>
    </row>
    <row r="77" spans="1:9" ht="19.5" customHeight="1">
      <c r="A77" s="17"/>
      <c r="B77" s="17"/>
      <c r="C77" s="17"/>
      <c r="D77" s="218"/>
      <c r="E77" s="17"/>
      <c r="F77" s="212"/>
      <c r="G77" s="17"/>
      <c r="H77" s="17"/>
      <c r="I77" s="218"/>
    </row>
    <row r="78" spans="1:9" ht="19.5" customHeight="1">
      <c r="A78" s="227" t="s">
        <v>151</v>
      </c>
      <c r="B78" s="17"/>
      <c r="C78" s="17"/>
      <c r="D78" s="218"/>
      <c r="E78" s="17"/>
      <c r="F78" s="210" t="s">
        <v>152</v>
      </c>
      <c r="G78" s="17"/>
      <c r="H78" s="17"/>
      <c r="I78" s="218"/>
    </row>
    <row r="79" spans="1:9" ht="19.5" customHeight="1">
      <c r="A79" s="266" t="s">
        <v>225</v>
      </c>
      <c r="B79" s="266"/>
      <c r="C79" s="266"/>
      <c r="D79" s="266"/>
      <c r="F79" s="266" t="s">
        <v>223</v>
      </c>
      <c r="G79" s="266"/>
      <c r="H79" s="266"/>
      <c r="I79" s="266"/>
    </row>
    <row r="80" spans="1:9" ht="19.5" customHeight="1">
      <c r="A80" s="229" t="s">
        <v>89</v>
      </c>
      <c r="B80" s="243">
        <v>0</v>
      </c>
      <c r="C80" s="243">
        <v>5</v>
      </c>
      <c r="D80" s="75" t="s">
        <v>0</v>
      </c>
      <c r="F80" s="101" t="s">
        <v>1</v>
      </c>
      <c r="G80" s="243">
        <v>4</v>
      </c>
      <c r="H80" s="243">
        <v>1</v>
      </c>
      <c r="I80" s="75" t="s">
        <v>137</v>
      </c>
    </row>
    <row r="81" spans="1:9" ht="19.5" customHeight="1">
      <c r="A81" s="229" t="s">
        <v>4</v>
      </c>
      <c r="B81" s="245">
        <v>2</v>
      </c>
      <c r="C81" s="245">
        <v>3</v>
      </c>
      <c r="D81" s="75" t="s">
        <v>97</v>
      </c>
      <c r="F81" s="101" t="s">
        <v>97</v>
      </c>
      <c r="G81" s="243">
        <v>1</v>
      </c>
      <c r="H81" s="243">
        <v>4</v>
      </c>
      <c r="I81" s="75" t="s">
        <v>135</v>
      </c>
    </row>
    <row r="82" spans="1:9" ht="19.5" customHeight="1">
      <c r="A82" s="229" t="s">
        <v>93</v>
      </c>
      <c r="B82" s="243">
        <v>4</v>
      </c>
      <c r="C82" s="243">
        <v>1</v>
      </c>
      <c r="D82" s="75" t="s">
        <v>137</v>
      </c>
      <c r="F82" s="101" t="s">
        <v>0</v>
      </c>
      <c r="G82" s="245">
        <v>5</v>
      </c>
      <c r="H82" s="245">
        <v>0</v>
      </c>
      <c r="I82" s="75" t="s">
        <v>4</v>
      </c>
    </row>
    <row r="83" spans="1:9" ht="19.5" customHeight="1">
      <c r="A83" s="229" t="s">
        <v>138</v>
      </c>
      <c r="B83" s="243">
        <v>4</v>
      </c>
      <c r="C83" s="243">
        <v>1</v>
      </c>
      <c r="D83" s="75" t="s">
        <v>136</v>
      </c>
      <c r="F83" s="101" t="s">
        <v>45</v>
      </c>
      <c r="G83" s="243">
        <v>1</v>
      </c>
      <c r="H83" s="243">
        <v>4</v>
      </c>
      <c r="I83" s="75" t="s">
        <v>93</v>
      </c>
    </row>
    <row r="84" spans="1:9" ht="19.5" customHeight="1">
      <c r="A84" s="229" t="s">
        <v>135</v>
      </c>
      <c r="B84" s="243">
        <v>5</v>
      </c>
      <c r="C84" s="243">
        <v>0</v>
      </c>
      <c r="D84" s="75" t="s">
        <v>2</v>
      </c>
      <c r="F84" s="101" t="s">
        <v>138</v>
      </c>
      <c r="G84" s="243">
        <v>3</v>
      </c>
      <c r="H84" s="243">
        <v>2</v>
      </c>
      <c r="I84" s="75" t="s">
        <v>89</v>
      </c>
    </row>
    <row r="85" spans="1:9" ht="19.5" customHeight="1">
      <c r="A85" s="229" t="s">
        <v>1</v>
      </c>
      <c r="B85" s="243">
        <v>2</v>
      </c>
      <c r="C85" s="243">
        <v>3</v>
      </c>
      <c r="D85" s="75" t="s">
        <v>45</v>
      </c>
      <c r="F85" s="101" t="s">
        <v>136</v>
      </c>
      <c r="G85" s="245">
        <v>3</v>
      </c>
      <c r="H85" s="245">
        <v>2</v>
      </c>
      <c r="I85" s="75" t="s">
        <v>2</v>
      </c>
    </row>
    <row r="86" spans="1:9" ht="19.5" customHeight="1">
      <c r="A86" s="213" t="s">
        <v>8</v>
      </c>
      <c r="B86" s="267" t="s">
        <v>258</v>
      </c>
      <c r="C86" s="267"/>
      <c r="D86" s="267"/>
      <c r="F86" s="211" t="s">
        <v>8</v>
      </c>
      <c r="G86" s="267"/>
      <c r="H86" s="267"/>
      <c r="I86" s="267"/>
    </row>
    <row r="87" spans="1:9" ht="19.5" customHeight="1">
      <c r="A87" s="17"/>
      <c r="B87" s="17"/>
      <c r="C87" s="17"/>
      <c r="D87" s="218"/>
      <c r="E87" s="17"/>
      <c r="F87" s="212"/>
      <c r="G87" s="17"/>
      <c r="H87" s="17"/>
      <c r="I87" s="218"/>
    </row>
    <row r="88" spans="1:9" ht="19.5" customHeight="1">
      <c r="A88" s="17"/>
      <c r="B88" s="17"/>
      <c r="C88" s="17"/>
      <c r="D88" s="218"/>
      <c r="E88" s="17"/>
      <c r="F88" s="212"/>
      <c r="G88" s="17"/>
      <c r="H88" s="17"/>
      <c r="I88" s="218"/>
    </row>
    <row r="89" spans="1:9" ht="19.5" customHeight="1">
      <c r="A89" s="227" t="s">
        <v>153</v>
      </c>
      <c r="B89" s="17"/>
      <c r="C89" s="17"/>
      <c r="D89" s="218"/>
      <c r="E89" s="17"/>
      <c r="F89" s="210" t="s">
        <v>154</v>
      </c>
      <c r="G89" s="17"/>
      <c r="H89" s="17"/>
      <c r="I89" s="218"/>
    </row>
    <row r="90" spans="1:256" ht="19.5" customHeight="1">
      <c r="A90" s="266" t="s">
        <v>224</v>
      </c>
      <c r="B90" s="266"/>
      <c r="C90" s="266"/>
      <c r="D90" s="266"/>
      <c r="E90" s="9"/>
      <c r="F90" s="266" t="s">
        <v>226</v>
      </c>
      <c r="G90" s="266"/>
      <c r="H90" s="266"/>
      <c r="I90" s="266"/>
      <c r="J90" s="265"/>
      <c r="K90" s="265"/>
      <c r="L90" s="265"/>
      <c r="M90" s="265"/>
      <c r="N90" s="9"/>
      <c r="O90" s="265"/>
      <c r="P90" s="265"/>
      <c r="Q90" s="265"/>
      <c r="R90" s="265"/>
      <c r="S90" s="265"/>
      <c r="T90" s="265"/>
      <c r="U90" s="265"/>
      <c r="V90" s="265"/>
      <c r="W90" s="9"/>
      <c r="X90" s="265"/>
      <c r="Y90" s="265"/>
      <c r="Z90" s="265"/>
      <c r="AA90" s="265"/>
      <c r="AB90" s="265"/>
      <c r="AC90" s="265"/>
      <c r="AD90" s="265"/>
      <c r="AE90" s="265"/>
      <c r="AF90" s="9"/>
      <c r="AG90" s="265"/>
      <c r="AH90" s="265"/>
      <c r="AI90" s="265"/>
      <c r="AJ90" s="265"/>
      <c r="AK90" s="265"/>
      <c r="AL90" s="265"/>
      <c r="AM90" s="265"/>
      <c r="AN90" s="265"/>
      <c r="AO90" s="9"/>
      <c r="AP90" s="265"/>
      <c r="AQ90" s="265"/>
      <c r="AR90" s="265"/>
      <c r="AS90" s="265"/>
      <c r="AT90" s="265"/>
      <c r="AU90" s="265"/>
      <c r="AV90" s="265"/>
      <c r="AW90" s="265"/>
      <c r="AX90" s="9"/>
      <c r="AY90" s="265"/>
      <c r="AZ90" s="265"/>
      <c r="BA90" s="265"/>
      <c r="BB90" s="265"/>
      <c r="BC90" s="265"/>
      <c r="BD90" s="265"/>
      <c r="BE90" s="265"/>
      <c r="BF90" s="265"/>
      <c r="BG90" s="9"/>
      <c r="BH90" s="265"/>
      <c r="BI90" s="265"/>
      <c r="BJ90" s="265"/>
      <c r="BK90" s="265"/>
      <c r="BL90" s="265"/>
      <c r="BM90" s="265"/>
      <c r="BN90" s="265"/>
      <c r="BO90" s="265"/>
      <c r="BP90" s="9"/>
      <c r="BQ90" s="265"/>
      <c r="BR90" s="265"/>
      <c r="BS90" s="265"/>
      <c r="BT90" s="265"/>
      <c r="BU90" s="265"/>
      <c r="BV90" s="265"/>
      <c r="BW90" s="265"/>
      <c r="BX90" s="265"/>
      <c r="BY90" s="9"/>
      <c r="BZ90" s="265"/>
      <c r="CA90" s="265"/>
      <c r="CB90" s="265"/>
      <c r="CC90" s="265"/>
      <c r="CD90" s="265"/>
      <c r="CE90" s="265"/>
      <c r="CF90" s="265"/>
      <c r="CG90" s="265"/>
      <c r="CH90" s="9"/>
      <c r="CI90" s="265"/>
      <c r="CJ90" s="265"/>
      <c r="CK90" s="265"/>
      <c r="CL90" s="265"/>
      <c r="CM90" s="265"/>
      <c r="CN90" s="265"/>
      <c r="CO90" s="265"/>
      <c r="CP90" s="265"/>
      <c r="CQ90" s="9"/>
      <c r="CR90" s="265"/>
      <c r="CS90" s="265"/>
      <c r="CT90" s="265"/>
      <c r="CU90" s="265"/>
      <c r="CV90" s="265"/>
      <c r="CW90" s="265"/>
      <c r="CX90" s="265"/>
      <c r="CY90" s="265"/>
      <c r="CZ90" s="9"/>
      <c r="DA90" s="265"/>
      <c r="DB90" s="265"/>
      <c r="DC90" s="265"/>
      <c r="DD90" s="265"/>
      <c r="DE90" s="265"/>
      <c r="DF90" s="265"/>
      <c r="DG90" s="265"/>
      <c r="DH90" s="265"/>
      <c r="DI90" s="9"/>
      <c r="DJ90" s="265"/>
      <c r="DK90" s="265"/>
      <c r="DL90" s="265"/>
      <c r="DM90" s="265"/>
      <c r="DN90" s="265"/>
      <c r="DO90" s="265"/>
      <c r="DP90" s="265"/>
      <c r="DQ90" s="265"/>
      <c r="DR90" s="9"/>
      <c r="DS90" s="265"/>
      <c r="DT90" s="265"/>
      <c r="DU90" s="265"/>
      <c r="DV90" s="265"/>
      <c r="DW90" s="265"/>
      <c r="DX90" s="265"/>
      <c r="DY90" s="265"/>
      <c r="DZ90" s="265"/>
      <c r="EA90" s="9"/>
      <c r="EB90" s="265"/>
      <c r="EC90" s="265"/>
      <c r="ED90" s="265"/>
      <c r="EE90" s="265"/>
      <c r="EF90" s="265"/>
      <c r="EG90" s="265"/>
      <c r="EH90" s="265"/>
      <c r="EI90" s="265"/>
      <c r="EJ90" s="9"/>
      <c r="EK90" s="265"/>
      <c r="EL90" s="265"/>
      <c r="EM90" s="265"/>
      <c r="EN90" s="265"/>
      <c r="EO90" s="265"/>
      <c r="EP90" s="265"/>
      <c r="EQ90" s="265"/>
      <c r="ER90" s="265"/>
      <c r="ES90" s="9"/>
      <c r="ET90" s="265"/>
      <c r="EU90" s="265"/>
      <c r="EV90" s="265"/>
      <c r="EW90" s="265"/>
      <c r="EX90" s="265"/>
      <c r="EY90" s="265"/>
      <c r="EZ90" s="265"/>
      <c r="FA90" s="265"/>
      <c r="FB90" s="9"/>
      <c r="FC90" s="265"/>
      <c r="FD90" s="265"/>
      <c r="FE90" s="265"/>
      <c r="FF90" s="265"/>
      <c r="FG90" s="265"/>
      <c r="FH90" s="265"/>
      <c r="FI90" s="265"/>
      <c r="FJ90" s="265"/>
      <c r="FK90" s="9"/>
      <c r="FL90" s="265"/>
      <c r="FM90" s="265"/>
      <c r="FN90" s="265"/>
      <c r="FO90" s="265"/>
      <c r="FP90" s="265"/>
      <c r="FQ90" s="265"/>
      <c r="FR90" s="265"/>
      <c r="FS90" s="265"/>
      <c r="FT90" s="9"/>
      <c r="FU90" s="265"/>
      <c r="FV90" s="265"/>
      <c r="FW90" s="265"/>
      <c r="FX90" s="265"/>
      <c r="FY90" s="265"/>
      <c r="FZ90" s="265"/>
      <c r="GA90" s="265"/>
      <c r="GB90" s="265"/>
      <c r="GC90" s="9"/>
      <c r="GD90" s="265"/>
      <c r="GE90" s="265"/>
      <c r="GF90" s="265"/>
      <c r="GG90" s="265"/>
      <c r="GH90" s="265"/>
      <c r="GI90" s="265"/>
      <c r="GJ90" s="265"/>
      <c r="GK90" s="265"/>
      <c r="GL90" s="9"/>
      <c r="GM90" s="265"/>
      <c r="GN90" s="265"/>
      <c r="GO90" s="265"/>
      <c r="GP90" s="265"/>
      <c r="GQ90" s="265"/>
      <c r="GR90" s="265"/>
      <c r="GS90" s="265"/>
      <c r="GT90" s="265"/>
      <c r="GU90" s="9"/>
      <c r="GV90" s="265"/>
      <c r="GW90" s="265"/>
      <c r="GX90" s="265"/>
      <c r="GY90" s="265"/>
      <c r="GZ90" s="265"/>
      <c r="HA90" s="265"/>
      <c r="HB90" s="265"/>
      <c r="HC90" s="265"/>
      <c r="HD90" s="9"/>
      <c r="HE90" s="265"/>
      <c r="HF90" s="265"/>
      <c r="HG90" s="265"/>
      <c r="HH90" s="265"/>
      <c r="HI90" s="265"/>
      <c r="HJ90" s="265"/>
      <c r="HK90" s="265"/>
      <c r="HL90" s="265"/>
      <c r="HM90" s="9"/>
      <c r="HN90" s="265"/>
      <c r="HO90" s="265"/>
      <c r="HP90" s="265"/>
      <c r="HQ90" s="265"/>
      <c r="HR90" s="265"/>
      <c r="HS90" s="265"/>
      <c r="HT90" s="265"/>
      <c r="HU90" s="265"/>
      <c r="HV90" s="9"/>
      <c r="HW90" s="265"/>
      <c r="HX90" s="265"/>
      <c r="HY90" s="265"/>
      <c r="HZ90" s="265"/>
      <c r="IA90" s="265"/>
      <c r="IB90" s="265"/>
      <c r="IC90" s="265"/>
      <c r="ID90" s="265"/>
      <c r="IE90" s="9"/>
      <c r="IF90" s="265"/>
      <c r="IG90" s="265"/>
      <c r="IH90" s="265"/>
      <c r="II90" s="265"/>
      <c r="IJ90" s="265"/>
      <c r="IK90" s="265"/>
      <c r="IL90" s="265"/>
      <c r="IM90" s="265"/>
      <c r="IN90" s="9"/>
      <c r="IO90" s="265"/>
      <c r="IP90" s="265"/>
      <c r="IQ90" s="265"/>
      <c r="IR90" s="265"/>
      <c r="IS90" s="265"/>
      <c r="IT90" s="265"/>
      <c r="IU90" s="265"/>
      <c r="IV90" s="265"/>
    </row>
    <row r="91" spans="1:256" ht="19.5" customHeight="1">
      <c r="A91" s="229" t="s">
        <v>137</v>
      </c>
      <c r="B91" s="243">
        <v>2</v>
      </c>
      <c r="C91" s="243">
        <v>3</v>
      </c>
      <c r="D91" s="75" t="s">
        <v>0</v>
      </c>
      <c r="E91" s="16"/>
      <c r="F91" s="101" t="s">
        <v>89</v>
      </c>
      <c r="G91" s="243">
        <v>5</v>
      </c>
      <c r="H91" s="243">
        <v>0</v>
      </c>
      <c r="I91" s="75" t="s">
        <v>137</v>
      </c>
      <c r="J91" s="52"/>
      <c r="K91" s="53"/>
      <c r="L91" s="53"/>
      <c r="M91" s="54"/>
      <c r="N91" s="16"/>
      <c r="O91" s="52"/>
      <c r="P91" s="53"/>
      <c r="Q91" s="53"/>
      <c r="R91" s="54"/>
      <c r="S91" s="52"/>
      <c r="T91" s="53"/>
      <c r="U91" s="53"/>
      <c r="V91" s="54"/>
      <c r="W91" s="16"/>
      <c r="X91" s="52"/>
      <c r="Y91" s="53"/>
      <c r="Z91" s="53"/>
      <c r="AA91" s="54"/>
      <c r="AB91" s="52"/>
      <c r="AC91" s="53"/>
      <c r="AD91" s="53"/>
      <c r="AE91" s="54"/>
      <c r="AF91" s="16"/>
      <c r="AG91" s="52"/>
      <c r="AH91" s="53"/>
      <c r="AI91" s="53"/>
      <c r="AJ91" s="54"/>
      <c r="AK91" s="52"/>
      <c r="AL91" s="53"/>
      <c r="AM91" s="53"/>
      <c r="AN91" s="54"/>
      <c r="AO91" s="16"/>
      <c r="AP91" s="52"/>
      <c r="AQ91" s="53"/>
      <c r="AR91" s="53"/>
      <c r="AS91" s="54"/>
      <c r="AT91" s="52"/>
      <c r="AU91" s="53"/>
      <c r="AV91" s="53"/>
      <c r="AW91" s="54"/>
      <c r="AX91" s="16"/>
      <c r="AY91" s="52"/>
      <c r="AZ91" s="53"/>
      <c r="BA91" s="53"/>
      <c r="BB91" s="54"/>
      <c r="BC91" s="52"/>
      <c r="BD91" s="53"/>
      <c r="BE91" s="53"/>
      <c r="BF91" s="54"/>
      <c r="BG91" s="16"/>
      <c r="BH91" s="52"/>
      <c r="BI91" s="53"/>
      <c r="BJ91" s="53"/>
      <c r="BK91" s="54"/>
      <c r="BL91" s="52"/>
      <c r="BM91" s="53"/>
      <c r="BN91" s="53"/>
      <c r="BO91" s="54"/>
      <c r="BP91" s="16"/>
      <c r="BQ91" s="52"/>
      <c r="BR91" s="53"/>
      <c r="BS91" s="53"/>
      <c r="BT91" s="54"/>
      <c r="BU91" s="52"/>
      <c r="BV91" s="53"/>
      <c r="BW91" s="53"/>
      <c r="BX91" s="54"/>
      <c r="BY91" s="16"/>
      <c r="BZ91" s="52"/>
      <c r="CA91" s="53"/>
      <c r="CB91" s="53"/>
      <c r="CC91" s="54"/>
      <c r="CD91" s="52"/>
      <c r="CE91" s="53"/>
      <c r="CF91" s="53"/>
      <c r="CG91" s="54"/>
      <c r="CH91" s="16"/>
      <c r="CI91" s="52"/>
      <c r="CJ91" s="53"/>
      <c r="CK91" s="53"/>
      <c r="CL91" s="54"/>
      <c r="CM91" s="52"/>
      <c r="CN91" s="53"/>
      <c r="CO91" s="53"/>
      <c r="CP91" s="54"/>
      <c r="CQ91" s="16"/>
      <c r="CR91" s="52"/>
      <c r="CS91" s="53"/>
      <c r="CT91" s="53"/>
      <c r="CU91" s="54"/>
      <c r="CV91" s="52"/>
      <c r="CW91" s="53"/>
      <c r="CX91" s="53"/>
      <c r="CY91" s="54"/>
      <c r="CZ91" s="16"/>
      <c r="DA91" s="52"/>
      <c r="DB91" s="53"/>
      <c r="DC91" s="53"/>
      <c r="DD91" s="54"/>
      <c r="DE91" s="52"/>
      <c r="DF91" s="53"/>
      <c r="DG91" s="53"/>
      <c r="DH91" s="54"/>
      <c r="DI91" s="16"/>
      <c r="DJ91" s="52"/>
      <c r="DK91" s="53"/>
      <c r="DL91" s="53"/>
      <c r="DM91" s="54"/>
      <c r="DN91" s="52"/>
      <c r="DO91" s="53"/>
      <c r="DP91" s="53"/>
      <c r="DQ91" s="54"/>
      <c r="DR91" s="16"/>
      <c r="DS91" s="52"/>
      <c r="DT91" s="53"/>
      <c r="DU91" s="53"/>
      <c r="DV91" s="54"/>
      <c r="DW91" s="52"/>
      <c r="DX91" s="53"/>
      <c r="DY91" s="53"/>
      <c r="DZ91" s="54"/>
      <c r="EA91" s="16"/>
      <c r="EB91" s="52"/>
      <c r="EC91" s="53"/>
      <c r="ED91" s="53"/>
      <c r="EE91" s="54"/>
      <c r="EF91" s="52"/>
      <c r="EG91" s="53"/>
      <c r="EH91" s="53"/>
      <c r="EI91" s="54"/>
      <c r="EJ91" s="16"/>
      <c r="EK91" s="52"/>
      <c r="EL91" s="53"/>
      <c r="EM91" s="53"/>
      <c r="EN91" s="54"/>
      <c r="EO91" s="52"/>
      <c r="EP91" s="53"/>
      <c r="EQ91" s="53"/>
      <c r="ER91" s="54"/>
      <c r="ES91" s="16"/>
      <c r="ET91" s="52"/>
      <c r="EU91" s="53"/>
      <c r="EV91" s="53"/>
      <c r="EW91" s="54"/>
      <c r="EX91" s="52"/>
      <c r="EY91" s="53"/>
      <c r="EZ91" s="53"/>
      <c r="FA91" s="54"/>
      <c r="FB91" s="16"/>
      <c r="FC91" s="52"/>
      <c r="FD91" s="53"/>
      <c r="FE91" s="53"/>
      <c r="FF91" s="54"/>
      <c r="FG91" s="52"/>
      <c r="FH91" s="53"/>
      <c r="FI91" s="53"/>
      <c r="FJ91" s="54"/>
      <c r="FK91" s="16"/>
      <c r="FL91" s="52"/>
      <c r="FM91" s="53"/>
      <c r="FN91" s="53"/>
      <c r="FO91" s="54"/>
      <c r="FP91" s="52"/>
      <c r="FQ91" s="53"/>
      <c r="FR91" s="53"/>
      <c r="FS91" s="54"/>
      <c r="FT91" s="16"/>
      <c r="FU91" s="52"/>
      <c r="FV91" s="53"/>
      <c r="FW91" s="53"/>
      <c r="FX91" s="54"/>
      <c r="FY91" s="52"/>
      <c r="FZ91" s="53"/>
      <c r="GA91" s="53"/>
      <c r="GB91" s="54"/>
      <c r="GC91" s="16"/>
      <c r="GD91" s="52"/>
      <c r="GE91" s="53"/>
      <c r="GF91" s="53"/>
      <c r="GG91" s="54"/>
      <c r="GH91" s="52"/>
      <c r="GI91" s="53"/>
      <c r="GJ91" s="53"/>
      <c r="GK91" s="54"/>
      <c r="GL91" s="16"/>
      <c r="GM91" s="52"/>
      <c r="GN91" s="53"/>
      <c r="GO91" s="53"/>
      <c r="GP91" s="54"/>
      <c r="GQ91" s="52"/>
      <c r="GR91" s="53"/>
      <c r="GS91" s="53"/>
      <c r="GT91" s="54"/>
      <c r="GU91" s="16"/>
      <c r="GV91" s="52"/>
      <c r="GW91" s="53"/>
      <c r="GX91" s="53"/>
      <c r="GY91" s="54"/>
      <c r="GZ91" s="52"/>
      <c r="HA91" s="53"/>
      <c r="HB91" s="53"/>
      <c r="HC91" s="54"/>
      <c r="HD91" s="16"/>
      <c r="HE91" s="52"/>
      <c r="HF91" s="53"/>
      <c r="HG91" s="53"/>
      <c r="HH91" s="54"/>
      <c r="HI91" s="52"/>
      <c r="HJ91" s="53"/>
      <c r="HK91" s="53"/>
      <c r="HL91" s="54"/>
      <c r="HM91" s="16"/>
      <c r="HN91" s="52"/>
      <c r="HO91" s="53"/>
      <c r="HP91" s="53"/>
      <c r="HQ91" s="54"/>
      <c r="HR91" s="52"/>
      <c r="HS91" s="53"/>
      <c r="HT91" s="53"/>
      <c r="HU91" s="54"/>
      <c r="HV91" s="16"/>
      <c r="HW91" s="52"/>
      <c r="HX91" s="53"/>
      <c r="HY91" s="53"/>
      <c r="HZ91" s="54"/>
      <c r="IA91" s="52"/>
      <c r="IB91" s="53"/>
      <c r="IC91" s="53"/>
      <c r="ID91" s="54"/>
      <c r="IE91" s="16"/>
      <c r="IF91" s="52"/>
      <c r="IG91" s="53"/>
      <c r="IH91" s="53"/>
      <c r="II91" s="54"/>
      <c r="IJ91" s="52"/>
      <c r="IK91" s="53"/>
      <c r="IL91" s="53"/>
      <c r="IM91" s="54"/>
      <c r="IN91" s="16"/>
      <c r="IO91" s="52"/>
      <c r="IP91" s="53"/>
      <c r="IQ91" s="53"/>
      <c r="IR91" s="54"/>
      <c r="IS91" s="52"/>
      <c r="IT91" s="53"/>
      <c r="IU91" s="53"/>
      <c r="IV91" s="54"/>
    </row>
    <row r="92" spans="1:256" ht="19.5" customHeight="1">
      <c r="A92" s="229" t="s">
        <v>97</v>
      </c>
      <c r="B92" s="243">
        <v>3</v>
      </c>
      <c r="C92" s="243">
        <v>2</v>
      </c>
      <c r="D92" s="75" t="s">
        <v>89</v>
      </c>
      <c r="E92" s="16"/>
      <c r="F92" s="101" t="s">
        <v>138</v>
      </c>
      <c r="G92" s="243">
        <v>4</v>
      </c>
      <c r="H92" s="243">
        <v>1</v>
      </c>
      <c r="I92" s="75" t="s">
        <v>1</v>
      </c>
      <c r="J92" s="52"/>
      <c r="K92" s="53"/>
      <c r="L92" s="53"/>
      <c r="M92" s="54"/>
      <c r="N92" s="16"/>
      <c r="O92" s="52"/>
      <c r="P92" s="53"/>
      <c r="Q92" s="53"/>
      <c r="R92" s="54"/>
      <c r="S92" s="52"/>
      <c r="T92" s="53"/>
      <c r="U92" s="53"/>
      <c r="V92" s="54"/>
      <c r="W92" s="16"/>
      <c r="X92" s="52"/>
      <c r="Y92" s="53"/>
      <c r="Z92" s="53"/>
      <c r="AA92" s="54"/>
      <c r="AB92" s="52"/>
      <c r="AC92" s="53"/>
      <c r="AD92" s="53"/>
      <c r="AE92" s="54"/>
      <c r="AF92" s="16"/>
      <c r="AG92" s="52"/>
      <c r="AH92" s="53"/>
      <c r="AI92" s="53"/>
      <c r="AJ92" s="54"/>
      <c r="AK92" s="52"/>
      <c r="AL92" s="53"/>
      <c r="AM92" s="53"/>
      <c r="AN92" s="54"/>
      <c r="AO92" s="16"/>
      <c r="AP92" s="52"/>
      <c r="AQ92" s="53"/>
      <c r="AR92" s="53"/>
      <c r="AS92" s="54"/>
      <c r="AT92" s="52"/>
      <c r="AU92" s="53"/>
      <c r="AV92" s="53"/>
      <c r="AW92" s="54"/>
      <c r="AX92" s="16"/>
      <c r="AY92" s="52"/>
      <c r="AZ92" s="53"/>
      <c r="BA92" s="53"/>
      <c r="BB92" s="54"/>
      <c r="BC92" s="52"/>
      <c r="BD92" s="53"/>
      <c r="BE92" s="53"/>
      <c r="BF92" s="54"/>
      <c r="BG92" s="16"/>
      <c r="BH92" s="52"/>
      <c r="BI92" s="53"/>
      <c r="BJ92" s="53"/>
      <c r="BK92" s="54"/>
      <c r="BL92" s="52"/>
      <c r="BM92" s="53"/>
      <c r="BN92" s="53"/>
      <c r="BO92" s="54"/>
      <c r="BP92" s="16"/>
      <c r="BQ92" s="52"/>
      <c r="BR92" s="53"/>
      <c r="BS92" s="53"/>
      <c r="BT92" s="54"/>
      <c r="BU92" s="52"/>
      <c r="BV92" s="53"/>
      <c r="BW92" s="53"/>
      <c r="BX92" s="54"/>
      <c r="BY92" s="16"/>
      <c r="BZ92" s="52"/>
      <c r="CA92" s="53"/>
      <c r="CB92" s="53"/>
      <c r="CC92" s="54"/>
      <c r="CD92" s="52"/>
      <c r="CE92" s="53"/>
      <c r="CF92" s="53"/>
      <c r="CG92" s="54"/>
      <c r="CH92" s="16"/>
      <c r="CI92" s="52"/>
      <c r="CJ92" s="53"/>
      <c r="CK92" s="53"/>
      <c r="CL92" s="54"/>
      <c r="CM92" s="52"/>
      <c r="CN92" s="53"/>
      <c r="CO92" s="53"/>
      <c r="CP92" s="54"/>
      <c r="CQ92" s="16"/>
      <c r="CR92" s="52"/>
      <c r="CS92" s="53"/>
      <c r="CT92" s="53"/>
      <c r="CU92" s="54"/>
      <c r="CV92" s="52"/>
      <c r="CW92" s="53"/>
      <c r="CX92" s="53"/>
      <c r="CY92" s="54"/>
      <c r="CZ92" s="16"/>
      <c r="DA92" s="52"/>
      <c r="DB92" s="53"/>
      <c r="DC92" s="53"/>
      <c r="DD92" s="54"/>
      <c r="DE92" s="52"/>
      <c r="DF92" s="53"/>
      <c r="DG92" s="53"/>
      <c r="DH92" s="54"/>
      <c r="DI92" s="16"/>
      <c r="DJ92" s="52"/>
      <c r="DK92" s="53"/>
      <c r="DL92" s="53"/>
      <c r="DM92" s="54"/>
      <c r="DN92" s="52"/>
      <c r="DO92" s="53"/>
      <c r="DP92" s="53"/>
      <c r="DQ92" s="54"/>
      <c r="DR92" s="16"/>
      <c r="DS92" s="52"/>
      <c r="DT92" s="53"/>
      <c r="DU92" s="53"/>
      <c r="DV92" s="54"/>
      <c r="DW92" s="52"/>
      <c r="DX92" s="53"/>
      <c r="DY92" s="53"/>
      <c r="DZ92" s="54"/>
      <c r="EA92" s="16"/>
      <c r="EB92" s="52"/>
      <c r="EC92" s="53"/>
      <c r="ED92" s="53"/>
      <c r="EE92" s="54"/>
      <c r="EF92" s="52"/>
      <c r="EG92" s="53"/>
      <c r="EH92" s="53"/>
      <c r="EI92" s="54"/>
      <c r="EJ92" s="16"/>
      <c r="EK92" s="52"/>
      <c r="EL92" s="53"/>
      <c r="EM92" s="53"/>
      <c r="EN92" s="54"/>
      <c r="EO92" s="52"/>
      <c r="EP92" s="53"/>
      <c r="EQ92" s="53"/>
      <c r="ER92" s="54"/>
      <c r="ES92" s="16"/>
      <c r="ET92" s="52"/>
      <c r="EU92" s="53"/>
      <c r="EV92" s="53"/>
      <c r="EW92" s="54"/>
      <c r="EX92" s="52"/>
      <c r="EY92" s="53"/>
      <c r="EZ92" s="53"/>
      <c r="FA92" s="54"/>
      <c r="FB92" s="16"/>
      <c r="FC92" s="52"/>
      <c r="FD92" s="53"/>
      <c r="FE92" s="53"/>
      <c r="FF92" s="54"/>
      <c r="FG92" s="52"/>
      <c r="FH92" s="53"/>
      <c r="FI92" s="53"/>
      <c r="FJ92" s="54"/>
      <c r="FK92" s="16"/>
      <c r="FL92" s="52"/>
      <c r="FM92" s="53"/>
      <c r="FN92" s="53"/>
      <c r="FO92" s="54"/>
      <c r="FP92" s="52"/>
      <c r="FQ92" s="53"/>
      <c r="FR92" s="53"/>
      <c r="FS92" s="54"/>
      <c r="FT92" s="16"/>
      <c r="FU92" s="52"/>
      <c r="FV92" s="53"/>
      <c r="FW92" s="53"/>
      <c r="FX92" s="54"/>
      <c r="FY92" s="52"/>
      <c r="FZ92" s="53"/>
      <c r="GA92" s="53"/>
      <c r="GB92" s="54"/>
      <c r="GC92" s="16"/>
      <c r="GD92" s="52"/>
      <c r="GE92" s="53"/>
      <c r="GF92" s="53"/>
      <c r="GG92" s="54"/>
      <c r="GH92" s="52"/>
      <c r="GI92" s="53"/>
      <c r="GJ92" s="53"/>
      <c r="GK92" s="54"/>
      <c r="GL92" s="16"/>
      <c r="GM92" s="52"/>
      <c r="GN92" s="53"/>
      <c r="GO92" s="53"/>
      <c r="GP92" s="54"/>
      <c r="GQ92" s="52"/>
      <c r="GR92" s="53"/>
      <c r="GS92" s="53"/>
      <c r="GT92" s="54"/>
      <c r="GU92" s="16"/>
      <c r="GV92" s="52"/>
      <c r="GW92" s="53"/>
      <c r="GX92" s="53"/>
      <c r="GY92" s="54"/>
      <c r="GZ92" s="52"/>
      <c r="HA92" s="53"/>
      <c r="HB92" s="53"/>
      <c r="HC92" s="54"/>
      <c r="HD92" s="16"/>
      <c r="HE92" s="52"/>
      <c r="HF92" s="53"/>
      <c r="HG92" s="53"/>
      <c r="HH92" s="54"/>
      <c r="HI92" s="52"/>
      <c r="HJ92" s="53"/>
      <c r="HK92" s="53"/>
      <c r="HL92" s="54"/>
      <c r="HM92" s="16"/>
      <c r="HN92" s="52"/>
      <c r="HO92" s="53"/>
      <c r="HP92" s="53"/>
      <c r="HQ92" s="54"/>
      <c r="HR92" s="52"/>
      <c r="HS92" s="53"/>
      <c r="HT92" s="53"/>
      <c r="HU92" s="54"/>
      <c r="HV92" s="16"/>
      <c r="HW92" s="52"/>
      <c r="HX92" s="53"/>
      <c r="HY92" s="53"/>
      <c r="HZ92" s="54"/>
      <c r="IA92" s="52"/>
      <c r="IB92" s="53"/>
      <c r="IC92" s="53"/>
      <c r="ID92" s="54"/>
      <c r="IE92" s="16"/>
      <c r="IF92" s="52"/>
      <c r="IG92" s="53"/>
      <c r="IH92" s="53"/>
      <c r="II92" s="54"/>
      <c r="IJ92" s="52"/>
      <c r="IK92" s="53"/>
      <c r="IL92" s="53"/>
      <c r="IM92" s="54"/>
      <c r="IN92" s="16"/>
      <c r="IO92" s="52"/>
      <c r="IP92" s="53"/>
      <c r="IQ92" s="53"/>
      <c r="IR92" s="54"/>
      <c r="IS92" s="52"/>
      <c r="IT92" s="53"/>
      <c r="IU92" s="53"/>
      <c r="IV92" s="54"/>
    </row>
    <row r="93" spans="1:256" ht="19.5" customHeight="1">
      <c r="A93" s="229" t="s">
        <v>4</v>
      </c>
      <c r="B93" s="245">
        <v>2</v>
      </c>
      <c r="C93" s="245">
        <v>3</v>
      </c>
      <c r="D93" s="75" t="s">
        <v>138</v>
      </c>
      <c r="E93" s="16"/>
      <c r="F93" s="101" t="s">
        <v>2</v>
      </c>
      <c r="G93" s="243">
        <v>4</v>
      </c>
      <c r="H93" s="243">
        <v>1</v>
      </c>
      <c r="I93" s="75" t="s">
        <v>45</v>
      </c>
      <c r="J93" s="52"/>
      <c r="K93" s="53"/>
      <c r="L93" s="53"/>
      <c r="M93" s="54"/>
      <c r="N93" s="16"/>
      <c r="O93" s="52"/>
      <c r="P93" s="53"/>
      <c r="Q93" s="53"/>
      <c r="R93" s="54"/>
      <c r="S93" s="52"/>
      <c r="T93" s="53"/>
      <c r="U93" s="53"/>
      <c r="V93" s="54"/>
      <c r="W93" s="16"/>
      <c r="X93" s="52"/>
      <c r="Y93" s="53"/>
      <c r="Z93" s="53"/>
      <c r="AA93" s="54"/>
      <c r="AB93" s="52"/>
      <c r="AC93" s="53"/>
      <c r="AD93" s="53"/>
      <c r="AE93" s="54"/>
      <c r="AF93" s="16"/>
      <c r="AG93" s="52"/>
      <c r="AH93" s="53"/>
      <c r="AI93" s="53"/>
      <c r="AJ93" s="54"/>
      <c r="AK93" s="52"/>
      <c r="AL93" s="53"/>
      <c r="AM93" s="53"/>
      <c r="AN93" s="54"/>
      <c r="AO93" s="16"/>
      <c r="AP93" s="52"/>
      <c r="AQ93" s="53"/>
      <c r="AR93" s="53"/>
      <c r="AS93" s="54"/>
      <c r="AT93" s="52"/>
      <c r="AU93" s="53"/>
      <c r="AV93" s="53"/>
      <c r="AW93" s="54"/>
      <c r="AX93" s="16"/>
      <c r="AY93" s="52"/>
      <c r="AZ93" s="53"/>
      <c r="BA93" s="53"/>
      <c r="BB93" s="54"/>
      <c r="BC93" s="52"/>
      <c r="BD93" s="53"/>
      <c r="BE93" s="53"/>
      <c r="BF93" s="54"/>
      <c r="BG93" s="16"/>
      <c r="BH93" s="52"/>
      <c r="BI93" s="53"/>
      <c r="BJ93" s="53"/>
      <c r="BK93" s="54"/>
      <c r="BL93" s="52"/>
      <c r="BM93" s="53"/>
      <c r="BN93" s="53"/>
      <c r="BO93" s="54"/>
      <c r="BP93" s="16"/>
      <c r="BQ93" s="52"/>
      <c r="BR93" s="53"/>
      <c r="BS93" s="53"/>
      <c r="BT93" s="54"/>
      <c r="BU93" s="52"/>
      <c r="BV93" s="53"/>
      <c r="BW93" s="53"/>
      <c r="BX93" s="54"/>
      <c r="BY93" s="16"/>
      <c r="BZ93" s="52"/>
      <c r="CA93" s="53"/>
      <c r="CB93" s="53"/>
      <c r="CC93" s="54"/>
      <c r="CD93" s="52"/>
      <c r="CE93" s="53"/>
      <c r="CF93" s="53"/>
      <c r="CG93" s="54"/>
      <c r="CH93" s="16"/>
      <c r="CI93" s="52"/>
      <c r="CJ93" s="53"/>
      <c r="CK93" s="53"/>
      <c r="CL93" s="54"/>
      <c r="CM93" s="52"/>
      <c r="CN93" s="53"/>
      <c r="CO93" s="53"/>
      <c r="CP93" s="54"/>
      <c r="CQ93" s="16"/>
      <c r="CR93" s="52"/>
      <c r="CS93" s="53"/>
      <c r="CT93" s="53"/>
      <c r="CU93" s="54"/>
      <c r="CV93" s="52"/>
      <c r="CW93" s="53"/>
      <c r="CX93" s="53"/>
      <c r="CY93" s="54"/>
      <c r="CZ93" s="16"/>
      <c r="DA93" s="52"/>
      <c r="DB93" s="53"/>
      <c r="DC93" s="53"/>
      <c r="DD93" s="54"/>
      <c r="DE93" s="52"/>
      <c r="DF93" s="53"/>
      <c r="DG93" s="53"/>
      <c r="DH93" s="54"/>
      <c r="DI93" s="16"/>
      <c r="DJ93" s="52"/>
      <c r="DK93" s="53"/>
      <c r="DL93" s="53"/>
      <c r="DM93" s="54"/>
      <c r="DN93" s="52"/>
      <c r="DO93" s="53"/>
      <c r="DP93" s="53"/>
      <c r="DQ93" s="54"/>
      <c r="DR93" s="16"/>
      <c r="DS93" s="52"/>
      <c r="DT93" s="53"/>
      <c r="DU93" s="53"/>
      <c r="DV93" s="54"/>
      <c r="DW93" s="52"/>
      <c r="DX93" s="53"/>
      <c r="DY93" s="53"/>
      <c r="DZ93" s="54"/>
      <c r="EA93" s="16"/>
      <c r="EB93" s="52"/>
      <c r="EC93" s="53"/>
      <c r="ED93" s="53"/>
      <c r="EE93" s="54"/>
      <c r="EF93" s="52"/>
      <c r="EG93" s="53"/>
      <c r="EH93" s="53"/>
      <c r="EI93" s="54"/>
      <c r="EJ93" s="16"/>
      <c r="EK93" s="52"/>
      <c r="EL93" s="53"/>
      <c r="EM93" s="53"/>
      <c r="EN93" s="54"/>
      <c r="EO93" s="52"/>
      <c r="EP93" s="53"/>
      <c r="EQ93" s="53"/>
      <c r="ER93" s="54"/>
      <c r="ES93" s="16"/>
      <c r="ET93" s="52"/>
      <c r="EU93" s="53"/>
      <c r="EV93" s="53"/>
      <c r="EW93" s="54"/>
      <c r="EX93" s="52"/>
      <c r="EY93" s="53"/>
      <c r="EZ93" s="53"/>
      <c r="FA93" s="54"/>
      <c r="FB93" s="16"/>
      <c r="FC93" s="52"/>
      <c r="FD93" s="53"/>
      <c r="FE93" s="53"/>
      <c r="FF93" s="54"/>
      <c r="FG93" s="52"/>
      <c r="FH93" s="53"/>
      <c r="FI93" s="53"/>
      <c r="FJ93" s="54"/>
      <c r="FK93" s="16"/>
      <c r="FL93" s="52"/>
      <c r="FM93" s="53"/>
      <c r="FN93" s="53"/>
      <c r="FO93" s="54"/>
      <c r="FP93" s="52"/>
      <c r="FQ93" s="53"/>
      <c r="FR93" s="53"/>
      <c r="FS93" s="54"/>
      <c r="FT93" s="16"/>
      <c r="FU93" s="52"/>
      <c r="FV93" s="53"/>
      <c r="FW93" s="53"/>
      <c r="FX93" s="54"/>
      <c r="FY93" s="52"/>
      <c r="FZ93" s="53"/>
      <c r="GA93" s="53"/>
      <c r="GB93" s="54"/>
      <c r="GC93" s="16"/>
      <c r="GD93" s="52"/>
      <c r="GE93" s="53"/>
      <c r="GF93" s="53"/>
      <c r="GG93" s="54"/>
      <c r="GH93" s="52"/>
      <c r="GI93" s="53"/>
      <c r="GJ93" s="53"/>
      <c r="GK93" s="54"/>
      <c r="GL93" s="16"/>
      <c r="GM93" s="52"/>
      <c r="GN93" s="53"/>
      <c r="GO93" s="53"/>
      <c r="GP93" s="54"/>
      <c r="GQ93" s="52"/>
      <c r="GR93" s="53"/>
      <c r="GS93" s="53"/>
      <c r="GT93" s="54"/>
      <c r="GU93" s="16"/>
      <c r="GV93" s="52"/>
      <c r="GW93" s="53"/>
      <c r="GX93" s="53"/>
      <c r="GY93" s="54"/>
      <c r="GZ93" s="52"/>
      <c r="HA93" s="53"/>
      <c r="HB93" s="53"/>
      <c r="HC93" s="54"/>
      <c r="HD93" s="16"/>
      <c r="HE93" s="52"/>
      <c r="HF93" s="53"/>
      <c r="HG93" s="53"/>
      <c r="HH93" s="54"/>
      <c r="HI93" s="52"/>
      <c r="HJ93" s="53"/>
      <c r="HK93" s="53"/>
      <c r="HL93" s="54"/>
      <c r="HM93" s="16"/>
      <c r="HN93" s="52"/>
      <c r="HO93" s="53"/>
      <c r="HP93" s="53"/>
      <c r="HQ93" s="54"/>
      <c r="HR93" s="52"/>
      <c r="HS93" s="53"/>
      <c r="HT93" s="53"/>
      <c r="HU93" s="54"/>
      <c r="HV93" s="16"/>
      <c r="HW93" s="52"/>
      <c r="HX93" s="53"/>
      <c r="HY93" s="53"/>
      <c r="HZ93" s="54"/>
      <c r="IA93" s="52"/>
      <c r="IB93" s="53"/>
      <c r="IC93" s="53"/>
      <c r="ID93" s="54"/>
      <c r="IE93" s="16"/>
      <c r="IF93" s="52"/>
      <c r="IG93" s="53"/>
      <c r="IH93" s="53"/>
      <c r="II93" s="54"/>
      <c r="IJ93" s="52"/>
      <c r="IK93" s="53"/>
      <c r="IL93" s="53"/>
      <c r="IM93" s="54"/>
      <c r="IN93" s="16"/>
      <c r="IO93" s="52"/>
      <c r="IP93" s="53"/>
      <c r="IQ93" s="53"/>
      <c r="IR93" s="54"/>
      <c r="IS93" s="52"/>
      <c r="IT93" s="53"/>
      <c r="IU93" s="53"/>
      <c r="IV93" s="54"/>
    </row>
    <row r="94" spans="1:256" ht="19.5" customHeight="1">
      <c r="A94" s="229" t="s">
        <v>1</v>
      </c>
      <c r="B94" s="245">
        <v>3</v>
      </c>
      <c r="C94" s="245">
        <v>2</v>
      </c>
      <c r="D94" s="75" t="s">
        <v>136</v>
      </c>
      <c r="E94" s="16"/>
      <c r="F94" s="101" t="s">
        <v>0</v>
      </c>
      <c r="G94" s="243">
        <v>1</v>
      </c>
      <c r="H94" s="243">
        <v>4</v>
      </c>
      <c r="I94" s="75" t="s">
        <v>97</v>
      </c>
      <c r="J94" s="52"/>
      <c r="K94" s="53"/>
      <c r="L94" s="53"/>
      <c r="M94" s="54"/>
      <c r="N94" s="16"/>
      <c r="O94" s="52"/>
      <c r="P94" s="53"/>
      <c r="Q94" s="53"/>
      <c r="R94" s="54"/>
      <c r="S94" s="52"/>
      <c r="T94" s="53"/>
      <c r="U94" s="53"/>
      <c r="V94" s="54"/>
      <c r="W94" s="16"/>
      <c r="X94" s="52"/>
      <c r="Y94" s="53"/>
      <c r="Z94" s="53"/>
      <c r="AA94" s="54"/>
      <c r="AB94" s="52"/>
      <c r="AC94" s="53"/>
      <c r="AD94" s="53"/>
      <c r="AE94" s="54"/>
      <c r="AF94" s="16"/>
      <c r="AG94" s="52"/>
      <c r="AH94" s="53"/>
      <c r="AI94" s="53"/>
      <c r="AJ94" s="54"/>
      <c r="AK94" s="52"/>
      <c r="AL94" s="53"/>
      <c r="AM94" s="53"/>
      <c r="AN94" s="54"/>
      <c r="AO94" s="16"/>
      <c r="AP94" s="52"/>
      <c r="AQ94" s="53"/>
      <c r="AR94" s="53"/>
      <c r="AS94" s="54"/>
      <c r="AT94" s="52"/>
      <c r="AU94" s="53"/>
      <c r="AV94" s="53"/>
      <c r="AW94" s="54"/>
      <c r="AX94" s="16"/>
      <c r="AY94" s="52"/>
      <c r="AZ94" s="53"/>
      <c r="BA94" s="53"/>
      <c r="BB94" s="54"/>
      <c r="BC94" s="52"/>
      <c r="BD94" s="53"/>
      <c r="BE94" s="53"/>
      <c r="BF94" s="54"/>
      <c r="BG94" s="16"/>
      <c r="BH94" s="52"/>
      <c r="BI94" s="53"/>
      <c r="BJ94" s="53"/>
      <c r="BK94" s="54"/>
      <c r="BL94" s="52"/>
      <c r="BM94" s="53"/>
      <c r="BN94" s="53"/>
      <c r="BO94" s="54"/>
      <c r="BP94" s="16"/>
      <c r="BQ94" s="52"/>
      <c r="BR94" s="53"/>
      <c r="BS94" s="53"/>
      <c r="BT94" s="54"/>
      <c r="BU94" s="52"/>
      <c r="BV94" s="53"/>
      <c r="BW94" s="53"/>
      <c r="BX94" s="54"/>
      <c r="BY94" s="16"/>
      <c r="BZ94" s="52"/>
      <c r="CA94" s="53"/>
      <c r="CB94" s="53"/>
      <c r="CC94" s="54"/>
      <c r="CD94" s="52"/>
      <c r="CE94" s="53"/>
      <c r="CF94" s="53"/>
      <c r="CG94" s="54"/>
      <c r="CH94" s="16"/>
      <c r="CI94" s="52"/>
      <c r="CJ94" s="53"/>
      <c r="CK94" s="53"/>
      <c r="CL94" s="54"/>
      <c r="CM94" s="52"/>
      <c r="CN94" s="53"/>
      <c r="CO94" s="53"/>
      <c r="CP94" s="54"/>
      <c r="CQ94" s="16"/>
      <c r="CR94" s="52"/>
      <c r="CS94" s="53"/>
      <c r="CT94" s="53"/>
      <c r="CU94" s="54"/>
      <c r="CV94" s="52"/>
      <c r="CW94" s="53"/>
      <c r="CX94" s="53"/>
      <c r="CY94" s="54"/>
      <c r="CZ94" s="16"/>
      <c r="DA94" s="52"/>
      <c r="DB94" s="53"/>
      <c r="DC94" s="53"/>
      <c r="DD94" s="54"/>
      <c r="DE94" s="52"/>
      <c r="DF94" s="53"/>
      <c r="DG94" s="53"/>
      <c r="DH94" s="54"/>
      <c r="DI94" s="16"/>
      <c r="DJ94" s="52"/>
      <c r="DK94" s="53"/>
      <c r="DL94" s="53"/>
      <c r="DM94" s="54"/>
      <c r="DN94" s="52"/>
      <c r="DO94" s="53"/>
      <c r="DP94" s="53"/>
      <c r="DQ94" s="54"/>
      <c r="DR94" s="16"/>
      <c r="DS94" s="52"/>
      <c r="DT94" s="53"/>
      <c r="DU94" s="53"/>
      <c r="DV94" s="54"/>
      <c r="DW94" s="52"/>
      <c r="DX94" s="53"/>
      <c r="DY94" s="53"/>
      <c r="DZ94" s="54"/>
      <c r="EA94" s="16"/>
      <c r="EB94" s="52"/>
      <c r="EC94" s="53"/>
      <c r="ED94" s="53"/>
      <c r="EE94" s="54"/>
      <c r="EF94" s="52"/>
      <c r="EG94" s="53"/>
      <c r="EH94" s="53"/>
      <c r="EI94" s="54"/>
      <c r="EJ94" s="16"/>
      <c r="EK94" s="52"/>
      <c r="EL94" s="53"/>
      <c r="EM94" s="53"/>
      <c r="EN94" s="54"/>
      <c r="EO94" s="52"/>
      <c r="EP94" s="53"/>
      <c r="EQ94" s="53"/>
      <c r="ER94" s="54"/>
      <c r="ES94" s="16"/>
      <c r="ET94" s="52"/>
      <c r="EU94" s="53"/>
      <c r="EV94" s="53"/>
      <c r="EW94" s="54"/>
      <c r="EX94" s="52"/>
      <c r="EY94" s="53"/>
      <c r="EZ94" s="53"/>
      <c r="FA94" s="54"/>
      <c r="FB94" s="16"/>
      <c r="FC94" s="52"/>
      <c r="FD94" s="53"/>
      <c r="FE94" s="53"/>
      <c r="FF94" s="54"/>
      <c r="FG94" s="52"/>
      <c r="FH94" s="53"/>
      <c r="FI94" s="53"/>
      <c r="FJ94" s="54"/>
      <c r="FK94" s="16"/>
      <c r="FL94" s="52"/>
      <c r="FM94" s="53"/>
      <c r="FN94" s="53"/>
      <c r="FO94" s="54"/>
      <c r="FP94" s="52"/>
      <c r="FQ94" s="53"/>
      <c r="FR94" s="53"/>
      <c r="FS94" s="54"/>
      <c r="FT94" s="16"/>
      <c r="FU94" s="52"/>
      <c r="FV94" s="53"/>
      <c r="FW94" s="53"/>
      <c r="FX94" s="54"/>
      <c r="FY94" s="52"/>
      <c r="FZ94" s="53"/>
      <c r="GA94" s="53"/>
      <c r="GB94" s="54"/>
      <c r="GC94" s="16"/>
      <c r="GD94" s="52"/>
      <c r="GE94" s="53"/>
      <c r="GF94" s="53"/>
      <c r="GG94" s="54"/>
      <c r="GH94" s="52"/>
      <c r="GI94" s="53"/>
      <c r="GJ94" s="53"/>
      <c r="GK94" s="54"/>
      <c r="GL94" s="16"/>
      <c r="GM94" s="52"/>
      <c r="GN94" s="53"/>
      <c r="GO94" s="53"/>
      <c r="GP94" s="54"/>
      <c r="GQ94" s="52"/>
      <c r="GR94" s="53"/>
      <c r="GS94" s="53"/>
      <c r="GT94" s="54"/>
      <c r="GU94" s="16"/>
      <c r="GV94" s="52"/>
      <c r="GW94" s="53"/>
      <c r="GX94" s="53"/>
      <c r="GY94" s="54"/>
      <c r="GZ94" s="52"/>
      <c r="HA94" s="53"/>
      <c r="HB94" s="53"/>
      <c r="HC94" s="54"/>
      <c r="HD94" s="16"/>
      <c r="HE94" s="52"/>
      <c r="HF94" s="53"/>
      <c r="HG94" s="53"/>
      <c r="HH94" s="54"/>
      <c r="HI94" s="52"/>
      <c r="HJ94" s="53"/>
      <c r="HK94" s="53"/>
      <c r="HL94" s="54"/>
      <c r="HM94" s="16"/>
      <c r="HN94" s="52"/>
      <c r="HO94" s="53"/>
      <c r="HP94" s="53"/>
      <c r="HQ94" s="54"/>
      <c r="HR94" s="52"/>
      <c r="HS94" s="53"/>
      <c r="HT94" s="53"/>
      <c r="HU94" s="54"/>
      <c r="HV94" s="16"/>
      <c r="HW94" s="52"/>
      <c r="HX94" s="53"/>
      <c r="HY94" s="53"/>
      <c r="HZ94" s="54"/>
      <c r="IA94" s="52"/>
      <c r="IB94" s="53"/>
      <c r="IC94" s="53"/>
      <c r="ID94" s="54"/>
      <c r="IE94" s="16"/>
      <c r="IF94" s="52"/>
      <c r="IG94" s="53"/>
      <c r="IH94" s="53"/>
      <c r="II94" s="54"/>
      <c r="IJ94" s="52"/>
      <c r="IK94" s="53"/>
      <c r="IL94" s="53"/>
      <c r="IM94" s="54"/>
      <c r="IN94" s="16"/>
      <c r="IO94" s="52"/>
      <c r="IP94" s="53"/>
      <c r="IQ94" s="53"/>
      <c r="IR94" s="54"/>
      <c r="IS94" s="52"/>
      <c r="IT94" s="53"/>
      <c r="IU94" s="53"/>
      <c r="IV94" s="54"/>
    </row>
    <row r="95" spans="1:256" ht="19.5" customHeight="1">
      <c r="A95" s="229" t="s">
        <v>2</v>
      </c>
      <c r="B95" s="245">
        <v>4</v>
      </c>
      <c r="C95" s="245">
        <v>1</v>
      </c>
      <c r="D95" s="75" t="s">
        <v>93</v>
      </c>
      <c r="E95" s="16"/>
      <c r="F95" s="101" t="s">
        <v>93</v>
      </c>
      <c r="G95" s="245">
        <v>2</v>
      </c>
      <c r="H95" s="245">
        <v>3</v>
      </c>
      <c r="I95" s="75" t="s">
        <v>135</v>
      </c>
      <c r="J95" s="52"/>
      <c r="K95" s="53"/>
      <c r="L95" s="53"/>
      <c r="M95" s="54"/>
      <c r="N95" s="16"/>
      <c r="O95" s="52"/>
      <c r="P95" s="53"/>
      <c r="Q95" s="53"/>
      <c r="R95" s="54"/>
      <c r="S95" s="52"/>
      <c r="T95" s="53"/>
      <c r="U95" s="53"/>
      <c r="V95" s="54"/>
      <c r="W95" s="16"/>
      <c r="X95" s="52"/>
      <c r="Y95" s="53"/>
      <c r="Z95" s="53"/>
      <c r="AA95" s="54"/>
      <c r="AB95" s="52"/>
      <c r="AC95" s="53"/>
      <c r="AD95" s="53"/>
      <c r="AE95" s="54"/>
      <c r="AF95" s="16"/>
      <c r="AG95" s="52"/>
      <c r="AH95" s="53"/>
      <c r="AI95" s="53"/>
      <c r="AJ95" s="54"/>
      <c r="AK95" s="52"/>
      <c r="AL95" s="53"/>
      <c r="AM95" s="53"/>
      <c r="AN95" s="54"/>
      <c r="AO95" s="16"/>
      <c r="AP95" s="52"/>
      <c r="AQ95" s="53"/>
      <c r="AR95" s="53"/>
      <c r="AS95" s="54"/>
      <c r="AT95" s="52"/>
      <c r="AU95" s="53"/>
      <c r="AV95" s="53"/>
      <c r="AW95" s="54"/>
      <c r="AX95" s="16"/>
      <c r="AY95" s="52"/>
      <c r="AZ95" s="53"/>
      <c r="BA95" s="53"/>
      <c r="BB95" s="54"/>
      <c r="BC95" s="52"/>
      <c r="BD95" s="53"/>
      <c r="BE95" s="53"/>
      <c r="BF95" s="54"/>
      <c r="BG95" s="16"/>
      <c r="BH95" s="52"/>
      <c r="BI95" s="53"/>
      <c r="BJ95" s="53"/>
      <c r="BK95" s="54"/>
      <c r="BL95" s="52"/>
      <c r="BM95" s="53"/>
      <c r="BN95" s="53"/>
      <c r="BO95" s="54"/>
      <c r="BP95" s="16"/>
      <c r="BQ95" s="52"/>
      <c r="BR95" s="53"/>
      <c r="BS95" s="53"/>
      <c r="BT95" s="54"/>
      <c r="BU95" s="52"/>
      <c r="BV95" s="53"/>
      <c r="BW95" s="53"/>
      <c r="BX95" s="54"/>
      <c r="BY95" s="16"/>
      <c r="BZ95" s="52"/>
      <c r="CA95" s="53"/>
      <c r="CB95" s="53"/>
      <c r="CC95" s="54"/>
      <c r="CD95" s="52"/>
      <c r="CE95" s="53"/>
      <c r="CF95" s="53"/>
      <c r="CG95" s="54"/>
      <c r="CH95" s="16"/>
      <c r="CI95" s="52"/>
      <c r="CJ95" s="53"/>
      <c r="CK95" s="53"/>
      <c r="CL95" s="54"/>
      <c r="CM95" s="52"/>
      <c r="CN95" s="53"/>
      <c r="CO95" s="53"/>
      <c r="CP95" s="54"/>
      <c r="CQ95" s="16"/>
      <c r="CR95" s="52"/>
      <c r="CS95" s="53"/>
      <c r="CT95" s="53"/>
      <c r="CU95" s="54"/>
      <c r="CV95" s="52"/>
      <c r="CW95" s="53"/>
      <c r="CX95" s="53"/>
      <c r="CY95" s="54"/>
      <c r="CZ95" s="16"/>
      <c r="DA95" s="52"/>
      <c r="DB95" s="53"/>
      <c r="DC95" s="53"/>
      <c r="DD95" s="54"/>
      <c r="DE95" s="52"/>
      <c r="DF95" s="53"/>
      <c r="DG95" s="53"/>
      <c r="DH95" s="54"/>
      <c r="DI95" s="16"/>
      <c r="DJ95" s="52"/>
      <c r="DK95" s="53"/>
      <c r="DL95" s="53"/>
      <c r="DM95" s="54"/>
      <c r="DN95" s="52"/>
      <c r="DO95" s="53"/>
      <c r="DP95" s="53"/>
      <c r="DQ95" s="54"/>
      <c r="DR95" s="16"/>
      <c r="DS95" s="52"/>
      <c r="DT95" s="53"/>
      <c r="DU95" s="53"/>
      <c r="DV95" s="54"/>
      <c r="DW95" s="52"/>
      <c r="DX95" s="53"/>
      <c r="DY95" s="53"/>
      <c r="DZ95" s="54"/>
      <c r="EA95" s="16"/>
      <c r="EB95" s="52"/>
      <c r="EC95" s="53"/>
      <c r="ED95" s="53"/>
      <c r="EE95" s="54"/>
      <c r="EF95" s="52"/>
      <c r="EG95" s="53"/>
      <c r="EH95" s="53"/>
      <c r="EI95" s="54"/>
      <c r="EJ95" s="16"/>
      <c r="EK95" s="52"/>
      <c r="EL95" s="53"/>
      <c r="EM95" s="53"/>
      <c r="EN95" s="54"/>
      <c r="EO95" s="52"/>
      <c r="EP95" s="53"/>
      <c r="EQ95" s="53"/>
      <c r="ER95" s="54"/>
      <c r="ES95" s="16"/>
      <c r="ET95" s="52"/>
      <c r="EU95" s="53"/>
      <c r="EV95" s="53"/>
      <c r="EW95" s="54"/>
      <c r="EX95" s="52"/>
      <c r="EY95" s="53"/>
      <c r="EZ95" s="53"/>
      <c r="FA95" s="54"/>
      <c r="FB95" s="16"/>
      <c r="FC95" s="52"/>
      <c r="FD95" s="53"/>
      <c r="FE95" s="53"/>
      <c r="FF95" s="54"/>
      <c r="FG95" s="52"/>
      <c r="FH95" s="53"/>
      <c r="FI95" s="53"/>
      <c r="FJ95" s="54"/>
      <c r="FK95" s="16"/>
      <c r="FL95" s="52"/>
      <c r="FM95" s="53"/>
      <c r="FN95" s="53"/>
      <c r="FO95" s="54"/>
      <c r="FP95" s="52"/>
      <c r="FQ95" s="53"/>
      <c r="FR95" s="53"/>
      <c r="FS95" s="54"/>
      <c r="FT95" s="16"/>
      <c r="FU95" s="52"/>
      <c r="FV95" s="53"/>
      <c r="FW95" s="53"/>
      <c r="FX95" s="54"/>
      <c r="FY95" s="52"/>
      <c r="FZ95" s="53"/>
      <c r="GA95" s="53"/>
      <c r="GB95" s="54"/>
      <c r="GC95" s="16"/>
      <c r="GD95" s="52"/>
      <c r="GE95" s="53"/>
      <c r="GF95" s="53"/>
      <c r="GG95" s="54"/>
      <c r="GH95" s="52"/>
      <c r="GI95" s="53"/>
      <c r="GJ95" s="53"/>
      <c r="GK95" s="54"/>
      <c r="GL95" s="16"/>
      <c r="GM95" s="52"/>
      <c r="GN95" s="53"/>
      <c r="GO95" s="53"/>
      <c r="GP95" s="54"/>
      <c r="GQ95" s="52"/>
      <c r="GR95" s="53"/>
      <c r="GS95" s="53"/>
      <c r="GT95" s="54"/>
      <c r="GU95" s="16"/>
      <c r="GV95" s="52"/>
      <c r="GW95" s="53"/>
      <c r="GX95" s="53"/>
      <c r="GY95" s="54"/>
      <c r="GZ95" s="52"/>
      <c r="HA95" s="53"/>
      <c r="HB95" s="53"/>
      <c r="HC95" s="54"/>
      <c r="HD95" s="16"/>
      <c r="HE95" s="52"/>
      <c r="HF95" s="53"/>
      <c r="HG95" s="53"/>
      <c r="HH95" s="54"/>
      <c r="HI95" s="52"/>
      <c r="HJ95" s="53"/>
      <c r="HK95" s="53"/>
      <c r="HL95" s="54"/>
      <c r="HM95" s="16"/>
      <c r="HN95" s="52"/>
      <c r="HO95" s="53"/>
      <c r="HP95" s="53"/>
      <c r="HQ95" s="54"/>
      <c r="HR95" s="52"/>
      <c r="HS95" s="53"/>
      <c r="HT95" s="53"/>
      <c r="HU95" s="54"/>
      <c r="HV95" s="16"/>
      <c r="HW95" s="52"/>
      <c r="HX95" s="53"/>
      <c r="HY95" s="53"/>
      <c r="HZ95" s="54"/>
      <c r="IA95" s="52"/>
      <c r="IB95" s="53"/>
      <c r="IC95" s="53"/>
      <c r="ID95" s="54"/>
      <c r="IE95" s="16"/>
      <c r="IF95" s="52"/>
      <c r="IG95" s="53"/>
      <c r="IH95" s="53"/>
      <c r="II95" s="54"/>
      <c r="IJ95" s="52"/>
      <c r="IK95" s="53"/>
      <c r="IL95" s="53"/>
      <c r="IM95" s="54"/>
      <c r="IN95" s="16"/>
      <c r="IO95" s="52"/>
      <c r="IP95" s="53"/>
      <c r="IQ95" s="53"/>
      <c r="IR95" s="54"/>
      <c r="IS95" s="52"/>
      <c r="IT95" s="53"/>
      <c r="IU95" s="53"/>
      <c r="IV95" s="54"/>
    </row>
    <row r="96" spans="1:256" ht="19.5" customHeight="1">
      <c r="A96" s="229" t="s">
        <v>135</v>
      </c>
      <c r="B96" s="243">
        <v>4</v>
      </c>
      <c r="C96" s="243">
        <v>1</v>
      </c>
      <c r="D96" s="75" t="s">
        <v>45</v>
      </c>
      <c r="E96" s="16"/>
      <c r="F96" s="101" t="s">
        <v>136</v>
      </c>
      <c r="G96" s="243">
        <v>1</v>
      </c>
      <c r="H96" s="243">
        <v>4</v>
      </c>
      <c r="I96" s="75" t="s">
        <v>4</v>
      </c>
      <c r="J96" s="52"/>
      <c r="K96" s="53"/>
      <c r="L96" s="53"/>
      <c r="M96" s="54"/>
      <c r="N96" s="16"/>
      <c r="O96" s="52"/>
      <c r="P96" s="53"/>
      <c r="Q96" s="53"/>
      <c r="R96" s="54"/>
      <c r="S96" s="52"/>
      <c r="T96" s="53"/>
      <c r="U96" s="53"/>
      <c r="V96" s="54"/>
      <c r="W96" s="16"/>
      <c r="X96" s="52"/>
      <c r="Y96" s="53"/>
      <c r="Z96" s="53"/>
      <c r="AA96" s="54"/>
      <c r="AB96" s="52"/>
      <c r="AC96" s="53"/>
      <c r="AD96" s="53"/>
      <c r="AE96" s="54"/>
      <c r="AF96" s="16"/>
      <c r="AG96" s="52"/>
      <c r="AH96" s="53"/>
      <c r="AI96" s="53"/>
      <c r="AJ96" s="54"/>
      <c r="AK96" s="52"/>
      <c r="AL96" s="53"/>
      <c r="AM96" s="53"/>
      <c r="AN96" s="54"/>
      <c r="AO96" s="16"/>
      <c r="AP96" s="52"/>
      <c r="AQ96" s="53"/>
      <c r="AR96" s="53"/>
      <c r="AS96" s="54"/>
      <c r="AT96" s="52"/>
      <c r="AU96" s="53"/>
      <c r="AV96" s="53"/>
      <c r="AW96" s="54"/>
      <c r="AX96" s="16"/>
      <c r="AY96" s="52"/>
      <c r="AZ96" s="53"/>
      <c r="BA96" s="53"/>
      <c r="BB96" s="54"/>
      <c r="BC96" s="52"/>
      <c r="BD96" s="53"/>
      <c r="BE96" s="53"/>
      <c r="BF96" s="54"/>
      <c r="BG96" s="16"/>
      <c r="BH96" s="52"/>
      <c r="BI96" s="53"/>
      <c r="BJ96" s="53"/>
      <c r="BK96" s="54"/>
      <c r="BL96" s="52"/>
      <c r="BM96" s="53"/>
      <c r="BN96" s="53"/>
      <c r="BO96" s="54"/>
      <c r="BP96" s="16"/>
      <c r="BQ96" s="52"/>
      <c r="BR96" s="53"/>
      <c r="BS96" s="53"/>
      <c r="BT96" s="54"/>
      <c r="BU96" s="52"/>
      <c r="BV96" s="53"/>
      <c r="BW96" s="53"/>
      <c r="BX96" s="54"/>
      <c r="BY96" s="16"/>
      <c r="BZ96" s="52"/>
      <c r="CA96" s="53"/>
      <c r="CB96" s="53"/>
      <c r="CC96" s="54"/>
      <c r="CD96" s="52"/>
      <c r="CE96" s="53"/>
      <c r="CF96" s="53"/>
      <c r="CG96" s="54"/>
      <c r="CH96" s="16"/>
      <c r="CI96" s="52"/>
      <c r="CJ96" s="53"/>
      <c r="CK96" s="53"/>
      <c r="CL96" s="54"/>
      <c r="CM96" s="52"/>
      <c r="CN96" s="53"/>
      <c r="CO96" s="53"/>
      <c r="CP96" s="54"/>
      <c r="CQ96" s="16"/>
      <c r="CR96" s="52"/>
      <c r="CS96" s="53"/>
      <c r="CT96" s="53"/>
      <c r="CU96" s="54"/>
      <c r="CV96" s="52"/>
      <c r="CW96" s="53"/>
      <c r="CX96" s="53"/>
      <c r="CY96" s="54"/>
      <c r="CZ96" s="16"/>
      <c r="DA96" s="52"/>
      <c r="DB96" s="53"/>
      <c r="DC96" s="53"/>
      <c r="DD96" s="54"/>
      <c r="DE96" s="52"/>
      <c r="DF96" s="53"/>
      <c r="DG96" s="53"/>
      <c r="DH96" s="54"/>
      <c r="DI96" s="16"/>
      <c r="DJ96" s="52"/>
      <c r="DK96" s="53"/>
      <c r="DL96" s="53"/>
      <c r="DM96" s="54"/>
      <c r="DN96" s="52"/>
      <c r="DO96" s="53"/>
      <c r="DP96" s="53"/>
      <c r="DQ96" s="54"/>
      <c r="DR96" s="16"/>
      <c r="DS96" s="52"/>
      <c r="DT96" s="53"/>
      <c r="DU96" s="53"/>
      <c r="DV96" s="54"/>
      <c r="DW96" s="52"/>
      <c r="DX96" s="53"/>
      <c r="DY96" s="53"/>
      <c r="DZ96" s="54"/>
      <c r="EA96" s="16"/>
      <c r="EB96" s="52"/>
      <c r="EC96" s="53"/>
      <c r="ED96" s="53"/>
      <c r="EE96" s="54"/>
      <c r="EF96" s="52"/>
      <c r="EG96" s="53"/>
      <c r="EH96" s="53"/>
      <c r="EI96" s="54"/>
      <c r="EJ96" s="16"/>
      <c r="EK96" s="52"/>
      <c r="EL96" s="53"/>
      <c r="EM96" s="53"/>
      <c r="EN96" s="54"/>
      <c r="EO96" s="52"/>
      <c r="EP96" s="53"/>
      <c r="EQ96" s="53"/>
      <c r="ER96" s="54"/>
      <c r="ES96" s="16"/>
      <c r="ET96" s="52"/>
      <c r="EU96" s="53"/>
      <c r="EV96" s="53"/>
      <c r="EW96" s="54"/>
      <c r="EX96" s="52"/>
      <c r="EY96" s="53"/>
      <c r="EZ96" s="53"/>
      <c r="FA96" s="54"/>
      <c r="FB96" s="16"/>
      <c r="FC96" s="52"/>
      <c r="FD96" s="53"/>
      <c r="FE96" s="53"/>
      <c r="FF96" s="54"/>
      <c r="FG96" s="52"/>
      <c r="FH96" s="53"/>
      <c r="FI96" s="53"/>
      <c r="FJ96" s="54"/>
      <c r="FK96" s="16"/>
      <c r="FL96" s="52"/>
      <c r="FM96" s="53"/>
      <c r="FN96" s="53"/>
      <c r="FO96" s="54"/>
      <c r="FP96" s="52"/>
      <c r="FQ96" s="53"/>
      <c r="FR96" s="53"/>
      <c r="FS96" s="54"/>
      <c r="FT96" s="16"/>
      <c r="FU96" s="52"/>
      <c r="FV96" s="53"/>
      <c r="FW96" s="53"/>
      <c r="FX96" s="54"/>
      <c r="FY96" s="52"/>
      <c r="FZ96" s="53"/>
      <c r="GA96" s="53"/>
      <c r="GB96" s="54"/>
      <c r="GC96" s="16"/>
      <c r="GD96" s="52"/>
      <c r="GE96" s="53"/>
      <c r="GF96" s="53"/>
      <c r="GG96" s="54"/>
      <c r="GH96" s="52"/>
      <c r="GI96" s="53"/>
      <c r="GJ96" s="53"/>
      <c r="GK96" s="54"/>
      <c r="GL96" s="16"/>
      <c r="GM96" s="52"/>
      <c r="GN96" s="53"/>
      <c r="GO96" s="53"/>
      <c r="GP96" s="54"/>
      <c r="GQ96" s="52"/>
      <c r="GR96" s="53"/>
      <c r="GS96" s="53"/>
      <c r="GT96" s="54"/>
      <c r="GU96" s="16"/>
      <c r="GV96" s="52"/>
      <c r="GW96" s="53"/>
      <c r="GX96" s="53"/>
      <c r="GY96" s="54"/>
      <c r="GZ96" s="52"/>
      <c r="HA96" s="53"/>
      <c r="HB96" s="53"/>
      <c r="HC96" s="54"/>
      <c r="HD96" s="16"/>
      <c r="HE96" s="52"/>
      <c r="HF96" s="53"/>
      <c r="HG96" s="53"/>
      <c r="HH96" s="54"/>
      <c r="HI96" s="52"/>
      <c r="HJ96" s="53"/>
      <c r="HK96" s="53"/>
      <c r="HL96" s="54"/>
      <c r="HM96" s="16"/>
      <c r="HN96" s="52"/>
      <c r="HO96" s="53"/>
      <c r="HP96" s="53"/>
      <c r="HQ96" s="54"/>
      <c r="HR96" s="52"/>
      <c r="HS96" s="53"/>
      <c r="HT96" s="53"/>
      <c r="HU96" s="54"/>
      <c r="HV96" s="16"/>
      <c r="HW96" s="52"/>
      <c r="HX96" s="53"/>
      <c r="HY96" s="53"/>
      <c r="HZ96" s="54"/>
      <c r="IA96" s="52"/>
      <c r="IB96" s="53"/>
      <c r="IC96" s="53"/>
      <c r="ID96" s="54"/>
      <c r="IE96" s="16"/>
      <c r="IF96" s="52"/>
      <c r="IG96" s="53"/>
      <c r="IH96" s="53"/>
      <c r="II96" s="54"/>
      <c r="IJ96" s="52"/>
      <c r="IK96" s="53"/>
      <c r="IL96" s="53"/>
      <c r="IM96" s="54"/>
      <c r="IN96" s="16"/>
      <c r="IO96" s="52"/>
      <c r="IP96" s="53"/>
      <c r="IQ96" s="53"/>
      <c r="IR96" s="54"/>
      <c r="IS96" s="52"/>
      <c r="IT96" s="53"/>
      <c r="IU96" s="53"/>
      <c r="IV96" s="54"/>
    </row>
    <row r="97" spans="1:256" ht="19.5" customHeight="1">
      <c r="A97" s="213" t="s">
        <v>8</v>
      </c>
      <c r="B97" s="267" t="s">
        <v>260</v>
      </c>
      <c r="C97" s="267"/>
      <c r="D97" s="267"/>
      <c r="E97" s="17"/>
      <c r="F97" s="211" t="s">
        <v>8</v>
      </c>
      <c r="G97" s="267" t="s">
        <v>262</v>
      </c>
      <c r="H97" s="267"/>
      <c r="I97" s="267"/>
      <c r="J97" s="17"/>
      <c r="K97" s="264"/>
      <c r="L97" s="264"/>
      <c r="M97" s="264"/>
      <c r="N97" s="17"/>
      <c r="O97" s="17"/>
      <c r="P97" s="264"/>
      <c r="Q97" s="264"/>
      <c r="R97" s="264"/>
      <c r="S97" s="17"/>
      <c r="T97" s="264"/>
      <c r="U97" s="264"/>
      <c r="V97" s="264"/>
      <c r="W97" s="17"/>
      <c r="X97" s="17"/>
      <c r="Y97" s="264"/>
      <c r="Z97" s="264"/>
      <c r="AA97" s="264"/>
      <c r="AB97" s="17"/>
      <c r="AC97" s="264"/>
      <c r="AD97" s="264"/>
      <c r="AE97" s="264"/>
      <c r="AF97" s="17"/>
      <c r="AG97" s="17"/>
      <c r="AH97" s="264"/>
      <c r="AI97" s="264"/>
      <c r="AJ97" s="264"/>
      <c r="AK97" s="17"/>
      <c r="AL97" s="264"/>
      <c r="AM97" s="264"/>
      <c r="AN97" s="264"/>
      <c r="AO97" s="17"/>
      <c r="AP97" s="17"/>
      <c r="AQ97" s="264"/>
      <c r="AR97" s="264"/>
      <c r="AS97" s="264"/>
      <c r="AT97" s="17"/>
      <c r="AU97" s="264"/>
      <c r="AV97" s="264"/>
      <c r="AW97" s="264"/>
      <c r="AX97" s="17"/>
      <c r="AY97" s="17"/>
      <c r="AZ97" s="264"/>
      <c r="BA97" s="264"/>
      <c r="BB97" s="264"/>
      <c r="BC97" s="17"/>
      <c r="BD97" s="264"/>
      <c r="BE97" s="264"/>
      <c r="BF97" s="264"/>
      <c r="BG97" s="17"/>
      <c r="BH97" s="17"/>
      <c r="BI97" s="264"/>
      <c r="BJ97" s="264"/>
      <c r="BK97" s="264"/>
      <c r="BL97" s="17"/>
      <c r="BM97" s="264"/>
      <c r="BN97" s="264"/>
      <c r="BO97" s="264"/>
      <c r="BP97" s="17"/>
      <c r="BQ97" s="17"/>
      <c r="BR97" s="264"/>
      <c r="BS97" s="264"/>
      <c r="BT97" s="264"/>
      <c r="BU97" s="17"/>
      <c r="BV97" s="264"/>
      <c r="BW97" s="264"/>
      <c r="BX97" s="264"/>
      <c r="BY97" s="17"/>
      <c r="BZ97" s="17"/>
      <c r="CA97" s="264"/>
      <c r="CB97" s="264"/>
      <c r="CC97" s="264"/>
      <c r="CD97" s="17"/>
      <c r="CE97" s="264"/>
      <c r="CF97" s="264"/>
      <c r="CG97" s="264"/>
      <c r="CH97" s="17"/>
      <c r="CI97" s="17"/>
      <c r="CJ97" s="264"/>
      <c r="CK97" s="264"/>
      <c r="CL97" s="264"/>
      <c r="CM97" s="17"/>
      <c r="CN97" s="264"/>
      <c r="CO97" s="264"/>
      <c r="CP97" s="264"/>
      <c r="CQ97" s="17"/>
      <c r="CR97" s="17"/>
      <c r="CS97" s="264"/>
      <c r="CT97" s="264"/>
      <c r="CU97" s="264"/>
      <c r="CV97" s="17"/>
      <c r="CW97" s="264"/>
      <c r="CX97" s="264"/>
      <c r="CY97" s="264"/>
      <c r="CZ97" s="17"/>
      <c r="DA97" s="17"/>
      <c r="DB97" s="264"/>
      <c r="DC97" s="264"/>
      <c r="DD97" s="264"/>
      <c r="DE97" s="17"/>
      <c r="DF97" s="264"/>
      <c r="DG97" s="264"/>
      <c r="DH97" s="264"/>
      <c r="DI97" s="17"/>
      <c r="DJ97" s="17"/>
      <c r="DK97" s="264"/>
      <c r="DL97" s="264"/>
      <c r="DM97" s="264"/>
      <c r="DN97" s="17"/>
      <c r="DO97" s="264"/>
      <c r="DP97" s="264"/>
      <c r="DQ97" s="264"/>
      <c r="DR97" s="17"/>
      <c r="DS97" s="17"/>
      <c r="DT97" s="264"/>
      <c r="DU97" s="264"/>
      <c r="DV97" s="264"/>
      <c r="DW97" s="17"/>
      <c r="DX97" s="264"/>
      <c r="DY97" s="264"/>
      <c r="DZ97" s="264"/>
      <c r="EA97" s="17"/>
      <c r="EB97" s="17"/>
      <c r="EC97" s="264"/>
      <c r="ED97" s="264"/>
      <c r="EE97" s="264"/>
      <c r="EF97" s="17"/>
      <c r="EG97" s="264"/>
      <c r="EH97" s="264"/>
      <c r="EI97" s="264"/>
      <c r="EJ97" s="17"/>
      <c r="EK97" s="17"/>
      <c r="EL97" s="264"/>
      <c r="EM97" s="264"/>
      <c r="EN97" s="264"/>
      <c r="EO97" s="17"/>
      <c r="EP97" s="264"/>
      <c r="EQ97" s="264"/>
      <c r="ER97" s="264"/>
      <c r="ES97" s="17"/>
      <c r="ET97" s="17"/>
      <c r="EU97" s="264"/>
      <c r="EV97" s="264"/>
      <c r="EW97" s="264"/>
      <c r="EX97" s="17"/>
      <c r="EY97" s="264"/>
      <c r="EZ97" s="264"/>
      <c r="FA97" s="264"/>
      <c r="FB97" s="17"/>
      <c r="FC97" s="17"/>
      <c r="FD97" s="264"/>
      <c r="FE97" s="264"/>
      <c r="FF97" s="264"/>
      <c r="FG97" s="17"/>
      <c r="FH97" s="264"/>
      <c r="FI97" s="264"/>
      <c r="FJ97" s="264"/>
      <c r="FK97" s="17"/>
      <c r="FL97" s="17"/>
      <c r="FM97" s="264"/>
      <c r="FN97" s="264"/>
      <c r="FO97" s="264"/>
      <c r="FP97" s="17"/>
      <c r="FQ97" s="264"/>
      <c r="FR97" s="264"/>
      <c r="FS97" s="264"/>
      <c r="FT97" s="17"/>
      <c r="FU97" s="17"/>
      <c r="FV97" s="264"/>
      <c r="FW97" s="264"/>
      <c r="FX97" s="264"/>
      <c r="FY97" s="17"/>
      <c r="FZ97" s="264"/>
      <c r="GA97" s="264"/>
      <c r="GB97" s="264"/>
      <c r="GC97" s="17"/>
      <c r="GD97" s="17"/>
      <c r="GE97" s="264"/>
      <c r="GF97" s="264"/>
      <c r="GG97" s="264"/>
      <c r="GH97" s="17"/>
      <c r="GI97" s="264"/>
      <c r="GJ97" s="264"/>
      <c r="GK97" s="264"/>
      <c r="GL97" s="17"/>
      <c r="GM97" s="17"/>
      <c r="GN97" s="264"/>
      <c r="GO97" s="264"/>
      <c r="GP97" s="264"/>
      <c r="GQ97" s="17"/>
      <c r="GR97" s="264"/>
      <c r="GS97" s="264"/>
      <c r="GT97" s="264"/>
      <c r="GU97" s="17"/>
      <c r="GV97" s="17"/>
      <c r="GW97" s="264"/>
      <c r="GX97" s="264"/>
      <c r="GY97" s="264"/>
      <c r="GZ97" s="17"/>
      <c r="HA97" s="264"/>
      <c r="HB97" s="264"/>
      <c r="HC97" s="264"/>
      <c r="HD97" s="17"/>
      <c r="HE97" s="17"/>
      <c r="HF97" s="264"/>
      <c r="HG97" s="264"/>
      <c r="HH97" s="264"/>
      <c r="HI97" s="17"/>
      <c r="HJ97" s="264"/>
      <c r="HK97" s="264"/>
      <c r="HL97" s="264"/>
      <c r="HM97" s="17"/>
      <c r="HN97" s="17"/>
      <c r="HO97" s="264"/>
      <c r="HP97" s="264"/>
      <c r="HQ97" s="264"/>
      <c r="HR97" s="17"/>
      <c r="HS97" s="264"/>
      <c r="HT97" s="264"/>
      <c r="HU97" s="264"/>
      <c r="HV97" s="17"/>
      <c r="HW97" s="17"/>
      <c r="HX97" s="264"/>
      <c r="HY97" s="264"/>
      <c r="HZ97" s="264"/>
      <c r="IA97" s="17"/>
      <c r="IB97" s="264"/>
      <c r="IC97" s="264"/>
      <c r="ID97" s="264"/>
      <c r="IE97" s="17"/>
      <c r="IF97" s="17"/>
      <c r="IG97" s="264"/>
      <c r="IH97" s="264"/>
      <c r="II97" s="264"/>
      <c r="IJ97" s="17"/>
      <c r="IK97" s="264"/>
      <c r="IL97" s="264"/>
      <c r="IM97" s="264"/>
      <c r="IN97" s="17"/>
      <c r="IO97" s="17"/>
      <c r="IP97" s="264"/>
      <c r="IQ97" s="264"/>
      <c r="IR97" s="264"/>
      <c r="IS97" s="17"/>
      <c r="IT97" s="264"/>
      <c r="IU97" s="264"/>
      <c r="IV97" s="264"/>
    </row>
    <row r="98" spans="1:256" ht="19.5" customHeight="1">
      <c r="A98" s="17"/>
      <c r="B98" s="17"/>
      <c r="C98" s="17"/>
      <c r="D98" s="218"/>
      <c r="E98" s="17"/>
      <c r="F98" s="212"/>
      <c r="G98" s="17"/>
      <c r="H98" s="17"/>
      <c r="I98" s="218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  <c r="IS98" s="17"/>
      <c r="IT98" s="17"/>
      <c r="IU98" s="17"/>
      <c r="IV98" s="17"/>
    </row>
    <row r="99" spans="1:256" ht="19.5" customHeight="1">
      <c r="A99" s="17"/>
      <c r="B99" s="17"/>
      <c r="C99" s="17"/>
      <c r="D99" s="218"/>
      <c r="E99" s="17"/>
      <c r="F99" s="212"/>
      <c r="G99" s="17"/>
      <c r="H99" s="17"/>
      <c r="I99" s="218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  <c r="IS99" s="17"/>
      <c r="IT99" s="17"/>
      <c r="IU99" s="17"/>
      <c r="IV99" s="17"/>
    </row>
    <row r="100" spans="1:256" ht="19.5" customHeight="1">
      <c r="A100" s="227" t="s">
        <v>155</v>
      </c>
      <c r="B100" s="17"/>
      <c r="C100" s="17"/>
      <c r="D100" s="218"/>
      <c r="E100" s="17"/>
      <c r="F100" s="210" t="s">
        <v>156</v>
      </c>
      <c r="G100" s="17"/>
      <c r="H100" s="17"/>
      <c r="I100" s="218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  <c r="IT100" s="17"/>
      <c r="IU100" s="17"/>
      <c r="IV100" s="17"/>
    </row>
    <row r="101" spans="1:256" ht="19.5" customHeight="1">
      <c r="A101" s="266" t="s">
        <v>227</v>
      </c>
      <c r="B101" s="266"/>
      <c r="C101" s="266"/>
      <c r="D101" s="266"/>
      <c r="E101" s="9"/>
      <c r="F101" s="266" t="s">
        <v>228</v>
      </c>
      <c r="G101" s="266"/>
      <c r="H101" s="266"/>
      <c r="I101" s="266"/>
      <c r="J101" s="265"/>
      <c r="K101" s="265"/>
      <c r="L101" s="265"/>
      <c r="M101" s="265"/>
      <c r="N101" s="9"/>
      <c r="O101" s="265"/>
      <c r="P101" s="265"/>
      <c r="Q101" s="265"/>
      <c r="R101" s="265"/>
      <c r="S101" s="265"/>
      <c r="T101" s="265"/>
      <c r="U101" s="265"/>
      <c r="V101" s="265"/>
      <c r="W101" s="9"/>
      <c r="X101" s="265"/>
      <c r="Y101" s="265"/>
      <c r="Z101" s="265"/>
      <c r="AA101" s="265"/>
      <c r="AB101" s="265"/>
      <c r="AC101" s="265"/>
      <c r="AD101" s="265"/>
      <c r="AE101" s="265"/>
      <c r="AF101" s="9"/>
      <c r="AG101" s="265"/>
      <c r="AH101" s="265"/>
      <c r="AI101" s="265"/>
      <c r="AJ101" s="265"/>
      <c r="AK101" s="265"/>
      <c r="AL101" s="265"/>
      <c r="AM101" s="265"/>
      <c r="AN101" s="265"/>
      <c r="AO101" s="9"/>
      <c r="AP101" s="265"/>
      <c r="AQ101" s="265"/>
      <c r="AR101" s="265"/>
      <c r="AS101" s="265"/>
      <c r="AT101" s="265"/>
      <c r="AU101" s="265"/>
      <c r="AV101" s="265"/>
      <c r="AW101" s="265"/>
      <c r="AX101" s="9"/>
      <c r="AY101" s="265"/>
      <c r="AZ101" s="265"/>
      <c r="BA101" s="265"/>
      <c r="BB101" s="265"/>
      <c r="BC101" s="265"/>
      <c r="BD101" s="265"/>
      <c r="BE101" s="265"/>
      <c r="BF101" s="265"/>
      <c r="BG101" s="9"/>
      <c r="BH101" s="265"/>
      <c r="BI101" s="265"/>
      <c r="BJ101" s="265"/>
      <c r="BK101" s="265"/>
      <c r="BL101" s="265"/>
      <c r="BM101" s="265"/>
      <c r="BN101" s="265"/>
      <c r="BO101" s="265"/>
      <c r="BP101" s="9"/>
      <c r="BQ101" s="265"/>
      <c r="BR101" s="265"/>
      <c r="BS101" s="265"/>
      <c r="BT101" s="265"/>
      <c r="BU101" s="265"/>
      <c r="BV101" s="265"/>
      <c r="BW101" s="265"/>
      <c r="BX101" s="265"/>
      <c r="BY101" s="9"/>
      <c r="BZ101" s="265"/>
      <c r="CA101" s="265"/>
      <c r="CB101" s="265"/>
      <c r="CC101" s="265"/>
      <c r="CD101" s="265"/>
      <c r="CE101" s="265"/>
      <c r="CF101" s="265"/>
      <c r="CG101" s="265"/>
      <c r="CH101" s="9"/>
      <c r="CI101" s="265"/>
      <c r="CJ101" s="265"/>
      <c r="CK101" s="265"/>
      <c r="CL101" s="265"/>
      <c r="CM101" s="265"/>
      <c r="CN101" s="265"/>
      <c r="CO101" s="265"/>
      <c r="CP101" s="265"/>
      <c r="CQ101" s="9"/>
      <c r="CR101" s="265"/>
      <c r="CS101" s="265"/>
      <c r="CT101" s="265"/>
      <c r="CU101" s="265"/>
      <c r="CV101" s="265"/>
      <c r="CW101" s="265"/>
      <c r="CX101" s="265"/>
      <c r="CY101" s="265"/>
      <c r="CZ101" s="9"/>
      <c r="DA101" s="265"/>
      <c r="DB101" s="265"/>
      <c r="DC101" s="265"/>
      <c r="DD101" s="265"/>
      <c r="DE101" s="265"/>
      <c r="DF101" s="265"/>
      <c r="DG101" s="265"/>
      <c r="DH101" s="265"/>
      <c r="DI101" s="9"/>
      <c r="DJ101" s="265"/>
      <c r="DK101" s="265"/>
      <c r="DL101" s="265"/>
      <c r="DM101" s="265"/>
      <c r="DN101" s="265"/>
      <c r="DO101" s="265"/>
      <c r="DP101" s="265"/>
      <c r="DQ101" s="265"/>
      <c r="DR101" s="9"/>
      <c r="DS101" s="265"/>
      <c r="DT101" s="265"/>
      <c r="DU101" s="265"/>
      <c r="DV101" s="265"/>
      <c r="DW101" s="265"/>
      <c r="DX101" s="265"/>
      <c r="DY101" s="265"/>
      <c r="DZ101" s="265"/>
      <c r="EA101" s="9"/>
      <c r="EB101" s="265"/>
      <c r="EC101" s="265"/>
      <c r="ED101" s="265"/>
      <c r="EE101" s="265"/>
      <c r="EF101" s="265"/>
      <c r="EG101" s="265"/>
      <c r="EH101" s="265"/>
      <c r="EI101" s="265"/>
      <c r="EJ101" s="9"/>
      <c r="EK101" s="265"/>
      <c r="EL101" s="265"/>
      <c r="EM101" s="265"/>
      <c r="EN101" s="265"/>
      <c r="EO101" s="265"/>
      <c r="EP101" s="265"/>
      <c r="EQ101" s="265"/>
      <c r="ER101" s="265"/>
      <c r="ES101" s="9"/>
      <c r="ET101" s="265"/>
      <c r="EU101" s="265"/>
      <c r="EV101" s="265"/>
      <c r="EW101" s="265"/>
      <c r="EX101" s="265"/>
      <c r="EY101" s="265"/>
      <c r="EZ101" s="265"/>
      <c r="FA101" s="265"/>
      <c r="FB101" s="9"/>
      <c r="FC101" s="265"/>
      <c r="FD101" s="265"/>
      <c r="FE101" s="265"/>
      <c r="FF101" s="265"/>
      <c r="FG101" s="265"/>
      <c r="FH101" s="265"/>
      <c r="FI101" s="265"/>
      <c r="FJ101" s="265"/>
      <c r="FK101" s="9"/>
      <c r="FL101" s="265"/>
      <c r="FM101" s="265"/>
      <c r="FN101" s="265"/>
      <c r="FO101" s="265"/>
      <c r="FP101" s="265"/>
      <c r="FQ101" s="265"/>
      <c r="FR101" s="265"/>
      <c r="FS101" s="265"/>
      <c r="FT101" s="9"/>
      <c r="FU101" s="265"/>
      <c r="FV101" s="265"/>
      <c r="FW101" s="265"/>
      <c r="FX101" s="265"/>
      <c r="FY101" s="265"/>
      <c r="FZ101" s="265"/>
      <c r="GA101" s="265"/>
      <c r="GB101" s="265"/>
      <c r="GC101" s="9"/>
      <c r="GD101" s="265"/>
      <c r="GE101" s="265"/>
      <c r="GF101" s="265"/>
      <c r="GG101" s="265"/>
      <c r="GH101" s="265"/>
      <c r="GI101" s="265"/>
      <c r="GJ101" s="265"/>
      <c r="GK101" s="265"/>
      <c r="GL101" s="9"/>
      <c r="GM101" s="265"/>
      <c r="GN101" s="265"/>
      <c r="GO101" s="265"/>
      <c r="GP101" s="265"/>
      <c r="GQ101" s="265"/>
      <c r="GR101" s="265"/>
      <c r="GS101" s="265"/>
      <c r="GT101" s="265"/>
      <c r="GU101" s="9"/>
      <c r="GV101" s="265"/>
      <c r="GW101" s="265"/>
      <c r="GX101" s="265"/>
      <c r="GY101" s="265"/>
      <c r="GZ101" s="265"/>
      <c r="HA101" s="265"/>
      <c r="HB101" s="265"/>
      <c r="HC101" s="265"/>
      <c r="HD101" s="9"/>
      <c r="HE101" s="265"/>
      <c r="HF101" s="265"/>
      <c r="HG101" s="265"/>
      <c r="HH101" s="265"/>
      <c r="HI101" s="265"/>
      <c r="HJ101" s="265"/>
      <c r="HK101" s="265"/>
      <c r="HL101" s="265"/>
      <c r="HM101" s="9"/>
      <c r="HN101" s="265"/>
      <c r="HO101" s="265"/>
      <c r="HP101" s="265"/>
      <c r="HQ101" s="265"/>
      <c r="HR101" s="265"/>
      <c r="HS101" s="265"/>
      <c r="HT101" s="265"/>
      <c r="HU101" s="265"/>
      <c r="HV101" s="9"/>
      <c r="HW101" s="265"/>
      <c r="HX101" s="265"/>
      <c r="HY101" s="265"/>
      <c r="HZ101" s="265"/>
      <c r="IA101" s="265"/>
      <c r="IB101" s="265"/>
      <c r="IC101" s="265"/>
      <c r="ID101" s="265"/>
      <c r="IE101" s="9"/>
      <c r="IF101" s="265"/>
      <c r="IG101" s="265"/>
      <c r="IH101" s="265"/>
      <c r="II101" s="265"/>
      <c r="IJ101" s="265"/>
      <c r="IK101" s="265"/>
      <c r="IL101" s="265"/>
      <c r="IM101" s="265"/>
      <c r="IN101" s="9"/>
      <c r="IO101" s="265"/>
      <c r="IP101" s="265"/>
      <c r="IQ101" s="265"/>
      <c r="IR101" s="265"/>
      <c r="IS101" s="265"/>
      <c r="IT101" s="265"/>
      <c r="IU101" s="265"/>
      <c r="IV101" s="265"/>
    </row>
    <row r="102" spans="1:256" ht="19.5" customHeight="1">
      <c r="A102" s="229" t="s">
        <v>89</v>
      </c>
      <c r="B102" s="245" t="s">
        <v>271</v>
      </c>
      <c r="C102" s="245" t="s">
        <v>271</v>
      </c>
      <c r="D102" s="75" t="s">
        <v>2</v>
      </c>
      <c r="E102" s="16"/>
      <c r="F102" s="101" t="s">
        <v>2</v>
      </c>
      <c r="G102" s="243">
        <v>1</v>
      </c>
      <c r="H102" s="243">
        <v>4</v>
      </c>
      <c r="I102" s="75" t="s">
        <v>4</v>
      </c>
      <c r="J102" s="52"/>
      <c r="K102" s="53"/>
      <c r="L102" s="53"/>
      <c r="M102" s="54"/>
      <c r="N102" s="16"/>
      <c r="O102" s="52"/>
      <c r="P102" s="53"/>
      <c r="Q102" s="53"/>
      <c r="R102" s="54"/>
      <c r="S102" s="52"/>
      <c r="T102" s="53"/>
      <c r="U102" s="53"/>
      <c r="V102" s="54"/>
      <c r="W102" s="16"/>
      <c r="X102" s="52"/>
      <c r="Y102" s="53"/>
      <c r="Z102" s="53"/>
      <c r="AA102" s="54"/>
      <c r="AB102" s="52"/>
      <c r="AC102" s="53"/>
      <c r="AD102" s="53"/>
      <c r="AE102" s="54"/>
      <c r="AF102" s="16"/>
      <c r="AG102" s="52"/>
      <c r="AH102" s="53"/>
      <c r="AI102" s="53"/>
      <c r="AJ102" s="54"/>
      <c r="AK102" s="52"/>
      <c r="AL102" s="53"/>
      <c r="AM102" s="53"/>
      <c r="AN102" s="54"/>
      <c r="AO102" s="16"/>
      <c r="AP102" s="52"/>
      <c r="AQ102" s="53"/>
      <c r="AR102" s="53"/>
      <c r="AS102" s="54"/>
      <c r="AT102" s="52"/>
      <c r="AU102" s="53"/>
      <c r="AV102" s="53"/>
      <c r="AW102" s="54"/>
      <c r="AX102" s="16"/>
      <c r="AY102" s="52"/>
      <c r="AZ102" s="53"/>
      <c r="BA102" s="53"/>
      <c r="BB102" s="54"/>
      <c r="BC102" s="52"/>
      <c r="BD102" s="53"/>
      <c r="BE102" s="53"/>
      <c r="BF102" s="54"/>
      <c r="BG102" s="16"/>
      <c r="BH102" s="52"/>
      <c r="BI102" s="53"/>
      <c r="BJ102" s="53"/>
      <c r="BK102" s="54"/>
      <c r="BL102" s="52"/>
      <c r="BM102" s="53"/>
      <c r="BN102" s="53"/>
      <c r="BO102" s="54"/>
      <c r="BP102" s="16"/>
      <c r="BQ102" s="52"/>
      <c r="BR102" s="53"/>
      <c r="BS102" s="53"/>
      <c r="BT102" s="54"/>
      <c r="BU102" s="52"/>
      <c r="BV102" s="53"/>
      <c r="BW102" s="53"/>
      <c r="BX102" s="54"/>
      <c r="BY102" s="16"/>
      <c r="BZ102" s="52"/>
      <c r="CA102" s="53"/>
      <c r="CB102" s="53"/>
      <c r="CC102" s="54"/>
      <c r="CD102" s="52"/>
      <c r="CE102" s="53"/>
      <c r="CF102" s="53"/>
      <c r="CG102" s="54"/>
      <c r="CH102" s="16"/>
      <c r="CI102" s="52"/>
      <c r="CJ102" s="53"/>
      <c r="CK102" s="53"/>
      <c r="CL102" s="54"/>
      <c r="CM102" s="52"/>
      <c r="CN102" s="53"/>
      <c r="CO102" s="53"/>
      <c r="CP102" s="54"/>
      <c r="CQ102" s="16"/>
      <c r="CR102" s="52"/>
      <c r="CS102" s="53"/>
      <c r="CT102" s="53"/>
      <c r="CU102" s="54"/>
      <c r="CV102" s="52"/>
      <c r="CW102" s="53"/>
      <c r="CX102" s="53"/>
      <c r="CY102" s="54"/>
      <c r="CZ102" s="16"/>
      <c r="DA102" s="52"/>
      <c r="DB102" s="53"/>
      <c r="DC102" s="53"/>
      <c r="DD102" s="54"/>
      <c r="DE102" s="52"/>
      <c r="DF102" s="53"/>
      <c r="DG102" s="53"/>
      <c r="DH102" s="54"/>
      <c r="DI102" s="16"/>
      <c r="DJ102" s="52"/>
      <c r="DK102" s="53"/>
      <c r="DL102" s="53"/>
      <c r="DM102" s="54"/>
      <c r="DN102" s="52"/>
      <c r="DO102" s="53"/>
      <c r="DP102" s="53"/>
      <c r="DQ102" s="54"/>
      <c r="DR102" s="16"/>
      <c r="DS102" s="52"/>
      <c r="DT102" s="53"/>
      <c r="DU102" s="53"/>
      <c r="DV102" s="54"/>
      <c r="DW102" s="52"/>
      <c r="DX102" s="53"/>
      <c r="DY102" s="53"/>
      <c r="DZ102" s="54"/>
      <c r="EA102" s="16"/>
      <c r="EB102" s="52"/>
      <c r="EC102" s="53"/>
      <c r="ED102" s="53"/>
      <c r="EE102" s="54"/>
      <c r="EF102" s="52"/>
      <c r="EG102" s="53"/>
      <c r="EH102" s="53"/>
      <c r="EI102" s="54"/>
      <c r="EJ102" s="16"/>
      <c r="EK102" s="52"/>
      <c r="EL102" s="53"/>
      <c r="EM102" s="53"/>
      <c r="EN102" s="54"/>
      <c r="EO102" s="52"/>
      <c r="EP102" s="53"/>
      <c r="EQ102" s="53"/>
      <c r="ER102" s="54"/>
      <c r="ES102" s="16"/>
      <c r="ET102" s="52"/>
      <c r="EU102" s="53"/>
      <c r="EV102" s="53"/>
      <c r="EW102" s="54"/>
      <c r="EX102" s="52"/>
      <c r="EY102" s="53"/>
      <c r="EZ102" s="53"/>
      <c r="FA102" s="54"/>
      <c r="FB102" s="16"/>
      <c r="FC102" s="52"/>
      <c r="FD102" s="53"/>
      <c r="FE102" s="53"/>
      <c r="FF102" s="54"/>
      <c r="FG102" s="52"/>
      <c r="FH102" s="53"/>
      <c r="FI102" s="53"/>
      <c r="FJ102" s="54"/>
      <c r="FK102" s="16"/>
      <c r="FL102" s="52"/>
      <c r="FM102" s="53"/>
      <c r="FN102" s="53"/>
      <c r="FO102" s="54"/>
      <c r="FP102" s="52"/>
      <c r="FQ102" s="53"/>
      <c r="FR102" s="53"/>
      <c r="FS102" s="54"/>
      <c r="FT102" s="16"/>
      <c r="FU102" s="52"/>
      <c r="FV102" s="53"/>
      <c r="FW102" s="53"/>
      <c r="FX102" s="54"/>
      <c r="FY102" s="52"/>
      <c r="FZ102" s="53"/>
      <c r="GA102" s="53"/>
      <c r="GB102" s="54"/>
      <c r="GC102" s="16"/>
      <c r="GD102" s="52"/>
      <c r="GE102" s="53"/>
      <c r="GF102" s="53"/>
      <c r="GG102" s="54"/>
      <c r="GH102" s="52"/>
      <c r="GI102" s="53"/>
      <c r="GJ102" s="53"/>
      <c r="GK102" s="54"/>
      <c r="GL102" s="16"/>
      <c r="GM102" s="52"/>
      <c r="GN102" s="53"/>
      <c r="GO102" s="53"/>
      <c r="GP102" s="54"/>
      <c r="GQ102" s="52"/>
      <c r="GR102" s="53"/>
      <c r="GS102" s="53"/>
      <c r="GT102" s="54"/>
      <c r="GU102" s="16"/>
      <c r="GV102" s="52"/>
      <c r="GW102" s="53"/>
      <c r="GX102" s="53"/>
      <c r="GY102" s="54"/>
      <c r="GZ102" s="52"/>
      <c r="HA102" s="53"/>
      <c r="HB102" s="53"/>
      <c r="HC102" s="54"/>
      <c r="HD102" s="16"/>
      <c r="HE102" s="52"/>
      <c r="HF102" s="53"/>
      <c r="HG102" s="53"/>
      <c r="HH102" s="54"/>
      <c r="HI102" s="52"/>
      <c r="HJ102" s="53"/>
      <c r="HK102" s="53"/>
      <c r="HL102" s="54"/>
      <c r="HM102" s="16"/>
      <c r="HN102" s="52"/>
      <c r="HO102" s="53"/>
      <c r="HP102" s="53"/>
      <c r="HQ102" s="54"/>
      <c r="HR102" s="52"/>
      <c r="HS102" s="53"/>
      <c r="HT102" s="53"/>
      <c r="HU102" s="54"/>
      <c r="HV102" s="16"/>
      <c r="HW102" s="52"/>
      <c r="HX102" s="53"/>
      <c r="HY102" s="53"/>
      <c r="HZ102" s="54"/>
      <c r="IA102" s="52"/>
      <c r="IB102" s="53"/>
      <c r="IC102" s="53"/>
      <c r="ID102" s="54"/>
      <c r="IE102" s="16"/>
      <c r="IF102" s="52"/>
      <c r="IG102" s="53"/>
      <c r="IH102" s="53"/>
      <c r="II102" s="54"/>
      <c r="IJ102" s="52"/>
      <c r="IK102" s="53"/>
      <c r="IL102" s="53"/>
      <c r="IM102" s="54"/>
      <c r="IN102" s="16"/>
      <c r="IO102" s="52"/>
      <c r="IP102" s="53"/>
      <c r="IQ102" s="53"/>
      <c r="IR102" s="54"/>
      <c r="IS102" s="52"/>
      <c r="IT102" s="53"/>
      <c r="IU102" s="53"/>
      <c r="IV102" s="54"/>
    </row>
    <row r="103" spans="1:256" ht="19.5" customHeight="1">
      <c r="A103" s="229" t="s">
        <v>45</v>
      </c>
      <c r="B103" s="243">
        <v>1</v>
      </c>
      <c r="C103" s="243">
        <v>4</v>
      </c>
      <c r="D103" s="75" t="s">
        <v>136</v>
      </c>
      <c r="E103" s="16"/>
      <c r="F103" s="101" t="s">
        <v>93</v>
      </c>
      <c r="G103" s="243">
        <v>3</v>
      </c>
      <c r="H103" s="243">
        <v>2</v>
      </c>
      <c r="I103" s="75" t="s">
        <v>1</v>
      </c>
      <c r="J103" s="52"/>
      <c r="K103" s="53"/>
      <c r="L103" s="53"/>
      <c r="M103" s="54"/>
      <c r="N103" s="16"/>
      <c r="O103" s="52"/>
      <c r="P103" s="53"/>
      <c r="Q103" s="53"/>
      <c r="R103" s="54"/>
      <c r="S103" s="52"/>
      <c r="T103" s="53"/>
      <c r="U103" s="53"/>
      <c r="V103" s="54"/>
      <c r="W103" s="16"/>
      <c r="X103" s="52"/>
      <c r="Y103" s="53"/>
      <c r="Z103" s="53"/>
      <c r="AA103" s="54"/>
      <c r="AB103" s="52"/>
      <c r="AC103" s="53"/>
      <c r="AD103" s="53"/>
      <c r="AE103" s="54"/>
      <c r="AF103" s="16"/>
      <c r="AG103" s="52"/>
      <c r="AH103" s="53"/>
      <c r="AI103" s="53"/>
      <c r="AJ103" s="54"/>
      <c r="AK103" s="52"/>
      <c r="AL103" s="53"/>
      <c r="AM103" s="53"/>
      <c r="AN103" s="54"/>
      <c r="AO103" s="16"/>
      <c r="AP103" s="52"/>
      <c r="AQ103" s="53"/>
      <c r="AR103" s="53"/>
      <c r="AS103" s="54"/>
      <c r="AT103" s="52"/>
      <c r="AU103" s="53"/>
      <c r="AV103" s="53"/>
      <c r="AW103" s="54"/>
      <c r="AX103" s="16"/>
      <c r="AY103" s="52"/>
      <c r="AZ103" s="53"/>
      <c r="BA103" s="53"/>
      <c r="BB103" s="54"/>
      <c r="BC103" s="52"/>
      <c r="BD103" s="53"/>
      <c r="BE103" s="53"/>
      <c r="BF103" s="54"/>
      <c r="BG103" s="16"/>
      <c r="BH103" s="52"/>
      <c r="BI103" s="53"/>
      <c r="BJ103" s="53"/>
      <c r="BK103" s="54"/>
      <c r="BL103" s="52"/>
      <c r="BM103" s="53"/>
      <c r="BN103" s="53"/>
      <c r="BO103" s="54"/>
      <c r="BP103" s="16"/>
      <c r="BQ103" s="52"/>
      <c r="BR103" s="53"/>
      <c r="BS103" s="53"/>
      <c r="BT103" s="54"/>
      <c r="BU103" s="52"/>
      <c r="BV103" s="53"/>
      <c r="BW103" s="53"/>
      <c r="BX103" s="54"/>
      <c r="BY103" s="16"/>
      <c r="BZ103" s="52"/>
      <c r="CA103" s="53"/>
      <c r="CB103" s="53"/>
      <c r="CC103" s="54"/>
      <c r="CD103" s="52"/>
      <c r="CE103" s="53"/>
      <c r="CF103" s="53"/>
      <c r="CG103" s="54"/>
      <c r="CH103" s="16"/>
      <c r="CI103" s="52"/>
      <c r="CJ103" s="53"/>
      <c r="CK103" s="53"/>
      <c r="CL103" s="54"/>
      <c r="CM103" s="52"/>
      <c r="CN103" s="53"/>
      <c r="CO103" s="53"/>
      <c r="CP103" s="54"/>
      <c r="CQ103" s="16"/>
      <c r="CR103" s="52"/>
      <c r="CS103" s="53"/>
      <c r="CT103" s="53"/>
      <c r="CU103" s="54"/>
      <c r="CV103" s="52"/>
      <c r="CW103" s="53"/>
      <c r="CX103" s="53"/>
      <c r="CY103" s="54"/>
      <c r="CZ103" s="16"/>
      <c r="DA103" s="52"/>
      <c r="DB103" s="53"/>
      <c r="DC103" s="53"/>
      <c r="DD103" s="54"/>
      <c r="DE103" s="52"/>
      <c r="DF103" s="53"/>
      <c r="DG103" s="53"/>
      <c r="DH103" s="54"/>
      <c r="DI103" s="16"/>
      <c r="DJ103" s="52"/>
      <c r="DK103" s="53"/>
      <c r="DL103" s="53"/>
      <c r="DM103" s="54"/>
      <c r="DN103" s="52"/>
      <c r="DO103" s="53"/>
      <c r="DP103" s="53"/>
      <c r="DQ103" s="54"/>
      <c r="DR103" s="16"/>
      <c r="DS103" s="52"/>
      <c r="DT103" s="53"/>
      <c r="DU103" s="53"/>
      <c r="DV103" s="54"/>
      <c r="DW103" s="52"/>
      <c r="DX103" s="53"/>
      <c r="DY103" s="53"/>
      <c r="DZ103" s="54"/>
      <c r="EA103" s="16"/>
      <c r="EB103" s="52"/>
      <c r="EC103" s="53"/>
      <c r="ED103" s="53"/>
      <c r="EE103" s="54"/>
      <c r="EF103" s="52"/>
      <c r="EG103" s="53"/>
      <c r="EH103" s="53"/>
      <c r="EI103" s="54"/>
      <c r="EJ103" s="16"/>
      <c r="EK103" s="52"/>
      <c r="EL103" s="53"/>
      <c r="EM103" s="53"/>
      <c r="EN103" s="54"/>
      <c r="EO103" s="52"/>
      <c r="EP103" s="53"/>
      <c r="EQ103" s="53"/>
      <c r="ER103" s="54"/>
      <c r="ES103" s="16"/>
      <c r="ET103" s="52"/>
      <c r="EU103" s="53"/>
      <c r="EV103" s="53"/>
      <c r="EW103" s="54"/>
      <c r="EX103" s="52"/>
      <c r="EY103" s="53"/>
      <c r="EZ103" s="53"/>
      <c r="FA103" s="54"/>
      <c r="FB103" s="16"/>
      <c r="FC103" s="52"/>
      <c r="FD103" s="53"/>
      <c r="FE103" s="53"/>
      <c r="FF103" s="54"/>
      <c r="FG103" s="52"/>
      <c r="FH103" s="53"/>
      <c r="FI103" s="53"/>
      <c r="FJ103" s="54"/>
      <c r="FK103" s="16"/>
      <c r="FL103" s="52"/>
      <c r="FM103" s="53"/>
      <c r="FN103" s="53"/>
      <c r="FO103" s="54"/>
      <c r="FP103" s="52"/>
      <c r="FQ103" s="53"/>
      <c r="FR103" s="53"/>
      <c r="FS103" s="54"/>
      <c r="FT103" s="16"/>
      <c r="FU103" s="52"/>
      <c r="FV103" s="53"/>
      <c r="FW103" s="53"/>
      <c r="FX103" s="54"/>
      <c r="FY103" s="52"/>
      <c r="FZ103" s="53"/>
      <c r="GA103" s="53"/>
      <c r="GB103" s="54"/>
      <c r="GC103" s="16"/>
      <c r="GD103" s="52"/>
      <c r="GE103" s="53"/>
      <c r="GF103" s="53"/>
      <c r="GG103" s="54"/>
      <c r="GH103" s="52"/>
      <c r="GI103" s="53"/>
      <c r="GJ103" s="53"/>
      <c r="GK103" s="54"/>
      <c r="GL103" s="16"/>
      <c r="GM103" s="52"/>
      <c r="GN103" s="53"/>
      <c r="GO103" s="53"/>
      <c r="GP103" s="54"/>
      <c r="GQ103" s="52"/>
      <c r="GR103" s="53"/>
      <c r="GS103" s="53"/>
      <c r="GT103" s="54"/>
      <c r="GU103" s="16"/>
      <c r="GV103" s="52"/>
      <c r="GW103" s="53"/>
      <c r="GX103" s="53"/>
      <c r="GY103" s="54"/>
      <c r="GZ103" s="52"/>
      <c r="HA103" s="53"/>
      <c r="HB103" s="53"/>
      <c r="HC103" s="54"/>
      <c r="HD103" s="16"/>
      <c r="HE103" s="52"/>
      <c r="HF103" s="53"/>
      <c r="HG103" s="53"/>
      <c r="HH103" s="54"/>
      <c r="HI103" s="52"/>
      <c r="HJ103" s="53"/>
      <c r="HK103" s="53"/>
      <c r="HL103" s="54"/>
      <c r="HM103" s="16"/>
      <c r="HN103" s="52"/>
      <c r="HO103" s="53"/>
      <c r="HP103" s="53"/>
      <c r="HQ103" s="54"/>
      <c r="HR103" s="52"/>
      <c r="HS103" s="53"/>
      <c r="HT103" s="53"/>
      <c r="HU103" s="54"/>
      <c r="HV103" s="16"/>
      <c r="HW103" s="52"/>
      <c r="HX103" s="53"/>
      <c r="HY103" s="53"/>
      <c r="HZ103" s="54"/>
      <c r="IA103" s="52"/>
      <c r="IB103" s="53"/>
      <c r="IC103" s="53"/>
      <c r="ID103" s="54"/>
      <c r="IE103" s="16"/>
      <c r="IF103" s="52"/>
      <c r="IG103" s="53"/>
      <c r="IH103" s="53"/>
      <c r="II103" s="54"/>
      <c r="IJ103" s="52"/>
      <c r="IK103" s="53"/>
      <c r="IL103" s="53"/>
      <c r="IM103" s="54"/>
      <c r="IN103" s="16"/>
      <c r="IO103" s="52"/>
      <c r="IP103" s="53"/>
      <c r="IQ103" s="53"/>
      <c r="IR103" s="54"/>
      <c r="IS103" s="52"/>
      <c r="IT103" s="53"/>
      <c r="IU103" s="53"/>
      <c r="IV103" s="54"/>
    </row>
    <row r="104" spans="1:256" ht="19.5" customHeight="1">
      <c r="A104" s="229" t="s">
        <v>135</v>
      </c>
      <c r="B104" s="243">
        <v>2</v>
      </c>
      <c r="C104" s="243">
        <v>3</v>
      </c>
      <c r="D104" s="75" t="s">
        <v>1</v>
      </c>
      <c r="E104" s="16"/>
      <c r="F104" s="101" t="s">
        <v>136</v>
      </c>
      <c r="G104" s="243">
        <v>2</v>
      </c>
      <c r="H104" s="243">
        <v>3</v>
      </c>
      <c r="I104" s="75" t="s">
        <v>97</v>
      </c>
      <c r="J104" s="52"/>
      <c r="K104" s="53"/>
      <c r="L104" s="53"/>
      <c r="M104" s="54"/>
      <c r="N104" s="16"/>
      <c r="O104" s="52"/>
      <c r="P104" s="53"/>
      <c r="Q104" s="53"/>
      <c r="R104" s="54"/>
      <c r="S104" s="52"/>
      <c r="T104" s="53"/>
      <c r="U104" s="53"/>
      <c r="V104" s="54"/>
      <c r="W104" s="16"/>
      <c r="X104" s="52"/>
      <c r="Y104" s="53"/>
      <c r="Z104" s="53"/>
      <c r="AA104" s="54"/>
      <c r="AB104" s="52"/>
      <c r="AC104" s="53"/>
      <c r="AD104" s="53"/>
      <c r="AE104" s="54"/>
      <c r="AF104" s="16"/>
      <c r="AG104" s="52"/>
      <c r="AH104" s="53"/>
      <c r="AI104" s="53"/>
      <c r="AJ104" s="54"/>
      <c r="AK104" s="52"/>
      <c r="AL104" s="53"/>
      <c r="AM104" s="53"/>
      <c r="AN104" s="54"/>
      <c r="AO104" s="16"/>
      <c r="AP104" s="52"/>
      <c r="AQ104" s="53"/>
      <c r="AR104" s="53"/>
      <c r="AS104" s="54"/>
      <c r="AT104" s="52"/>
      <c r="AU104" s="53"/>
      <c r="AV104" s="53"/>
      <c r="AW104" s="54"/>
      <c r="AX104" s="16"/>
      <c r="AY104" s="52"/>
      <c r="AZ104" s="53"/>
      <c r="BA104" s="53"/>
      <c r="BB104" s="54"/>
      <c r="BC104" s="52"/>
      <c r="BD104" s="53"/>
      <c r="BE104" s="53"/>
      <c r="BF104" s="54"/>
      <c r="BG104" s="16"/>
      <c r="BH104" s="52"/>
      <c r="BI104" s="53"/>
      <c r="BJ104" s="53"/>
      <c r="BK104" s="54"/>
      <c r="BL104" s="52"/>
      <c r="BM104" s="53"/>
      <c r="BN104" s="53"/>
      <c r="BO104" s="54"/>
      <c r="BP104" s="16"/>
      <c r="BQ104" s="52"/>
      <c r="BR104" s="53"/>
      <c r="BS104" s="53"/>
      <c r="BT104" s="54"/>
      <c r="BU104" s="52"/>
      <c r="BV104" s="53"/>
      <c r="BW104" s="53"/>
      <c r="BX104" s="54"/>
      <c r="BY104" s="16"/>
      <c r="BZ104" s="52"/>
      <c r="CA104" s="53"/>
      <c r="CB104" s="53"/>
      <c r="CC104" s="54"/>
      <c r="CD104" s="52"/>
      <c r="CE104" s="53"/>
      <c r="CF104" s="53"/>
      <c r="CG104" s="54"/>
      <c r="CH104" s="16"/>
      <c r="CI104" s="52"/>
      <c r="CJ104" s="53"/>
      <c r="CK104" s="53"/>
      <c r="CL104" s="54"/>
      <c r="CM104" s="52"/>
      <c r="CN104" s="53"/>
      <c r="CO104" s="53"/>
      <c r="CP104" s="54"/>
      <c r="CQ104" s="16"/>
      <c r="CR104" s="52"/>
      <c r="CS104" s="53"/>
      <c r="CT104" s="53"/>
      <c r="CU104" s="54"/>
      <c r="CV104" s="52"/>
      <c r="CW104" s="53"/>
      <c r="CX104" s="53"/>
      <c r="CY104" s="54"/>
      <c r="CZ104" s="16"/>
      <c r="DA104" s="52"/>
      <c r="DB104" s="53"/>
      <c r="DC104" s="53"/>
      <c r="DD104" s="54"/>
      <c r="DE104" s="52"/>
      <c r="DF104" s="53"/>
      <c r="DG104" s="53"/>
      <c r="DH104" s="54"/>
      <c r="DI104" s="16"/>
      <c r="DJ104" s="52"/>
      <c r="DK104" s="53"/>
      <c r="DL104" s="53"/>
      <c r="DM104" s="54"/>
      <c r="DN104" s="52"/>
      <c r="DO104" s="53"/>
      <c r="DP104" s="53"/>
      <c r="DQ104" s="54"/>
      <c r="DR104" s="16"/>
      <c r="DS104" s="52"/>
      <c r="DT104" s="53"/>
      <c r="DU104" s="53"/>
      <c r="DV104" s="54"/>
      <c r="DW104" s="52"/>
      <c r="DX104" s="53"/>
      <c r="DY104" s="53"/>
      <c r="DZ104" s="54"/>
      <c r="EA104" s="16"/>
      <c r="EB104" s="52"/>
      <c r="EC104" s="53"/>
      <c r="ED104" s="53"/>
      <c r="EE104" s="54"/>
      <c r="EF104" s="52"/>
      <c r="EG104" s="53"/>
      <c r="EH104" s="53"/>
      <c r="EI104" s="54"/>
      <c r="EJ104" s="16"/>
      <c r="EK104" s="52"/>
      <c r="EL104" s="53"/>
      <c r="EM104" s="53"/>
      <c r="EN104" s="54"/>
      <c r="EO104" s="52"/>
      <c r="EP104" s="53"/>
      <c r="EQ104" s="53"/>
      <c r="ER104" s="54"/>
      <c r="ES104" s="16"/>
      <c r="ET104" s="52"/>
      <c r="EU104" s="53"/>
      <c r="EV104" s="53"/>
      <c r="EW104" s="54"/>
      <c r="EX104" s="52"/>
      <c r="EY104" s="53"/>
      <c r="EZ104" s="53"/>
      <c r="FA104" s="54"/>
      <c r="FB104" s="16"/>
      <c r="FC104" s="52"/>
      <c r="FD104" s="53"/>
      <c r="FE104" s="53"/>
      <c r="FF104" s="54"/>
      <c r="FG104" s="52"/>
      <c r="FH104" s="53"/>
      <c r="FI104" s="53"/>
      <c r="FJ104" s="54"/>
      <c r="FK104" s="16"/>
      <c r="FL104" s="52"/>
      <c r="FM104" s="53"/>
      <c r="FN104" s="53"/>
      <c r="FO104" s="54"/>
      <c r="FP104" s="52"/>
      <c r="FQ104" s="53"/>
      <c r="FR104" s="53"/>
      <c r="FS104" s="54"/>
      <c r="FT104" s="16"/>
      <c r="FU104" s="52"/>
      <c r="FV104" s="53"/>
      <c r="FW104" s="53"/>
      <c r="FX104" s="54"/>
      <c r="FY104" s="52"/>
      <c r="FZ104" s="53"/>
      <c r="GA104" s="53"/>
      <c r="GB104" s="54"/>
      <c r="GC104" s="16"/>
      <c r="GD104" s="52"/>
      <c r="GE104" s="53"/>
      <c r="GF104" s="53"/>
      <c r="GG104" s="54"/>
      <c r="GH104" s="52"/>
      <c r="GI104" s="53"/>
      <c r="GJ104" s="53"/>
      <c r="GK104" s="54"/>
      <c r="GL104" s="16"/>
      <c r="GM104" s="52"/>
      <c r="GN104" s="53"/>
      <c r="GO104" s="53"/>
      <c r="GP104" s="54"/>
      <c r="GQ104" s="52"/>
      <c r="GR104" s="53"/>
      <c r="GS104" s="53"/>
      <c r="GT104" s="54"/>
      <c r="GU104" s="16"/>
      <c r="GV104" s="52"/>
      <c r="GW104" s="53"/>
      <c r="GX104" s="53"/>
      <c r="GY104" s="54"/>
      <c r="GZ104" s="52"/>
      <c r="HA104" s="53"/>
      <c r="HB104" s="53"/>
      <c r="HC104" s="54"/>
      <c r="HD104" s="16"/>
      <c r="HE104" s="52"/>
      <c r="HF104" s="53"/>
      <c r="HG104" s="53"/>
      <c r="HH104" s="54"/>
      <c r="HI104" s="52"/>
      <c r="HJ104" s="53"/>
      <c r="HK104" s="53"/>
      <c r="HL104" s="54"/>
      <c r="HM104" s="16"/>
      <c r="HN104" s="52"/>
      <c r="HO104" s="53"/>
      <c r="HP104" s="53"/>
      <c r="HQ104" s="54"/>
      <c r="HR104" s="52"/>
      <c r="HS104" s="53"/>
      <c r="HT104" s="53"/>
      <c r="HU104" s="54"/>
      <c r="HV104" s="16"/>
      <c r="HW104" s="52"/>
      <c r="HX104" s="53"/>
      <c r="HY104" s="53"/>
      <c r="HZ104" s="54"/>
      <c r="IA104" s="52"/>
      <c r="IB104" s="53"/>
      <c r="IC104" s="53"/>
      <c r="ID104" s="54"/>
      <c r="IE104" s="16"/>
      <c r="IF104" s="52"/>
      <c r="IG104" s="53"/>
      <c r="IH104" s="53"/>
      <c r="II104" s="54"/>
      <c r="IJ104" s="52"/>
      <c r="IK104" s="53"/>
      <c r="IL104" s="53"/>
      <c r="IM104" s="54"/>
      <c r="IN104" s="16"/>
      <c r="IO104" s="52"/>
      <c r="IP104" s="53"/>
      <c r="IQ104" s="53"/>
      <c r="IR104" s="54"/>
      <c r="IS104" s="52"/>
      <c r="IT104" s="53"/>
      <c r="IU104" s="53"/>
      <c r="IV104" s="54"/>
    </row>
    <row r="105" spans="1:256" ht="19.5" customHeight="1">
      <c r="A105" s="229" t="s">
        <v>138</v>
      </c>
      <c r="B105" s="243">
        <v>4</v>
      </c>
      <c r="C105" s="243">
        <v>1</v>
      </c>
      <c r="D105" s="75" t="s">
        <v>0</v>
      </c>
      <c r="E105" s="16"/>
      <c r="F105" s="101" t="s">
        <v>45</v>
      </c>
      <c r="G105" s="243">
        <v>1</v>
      </c>
      <c r="H105" s="243">
        <v>4</v>
      </c>
      <c r="I105" s="75" t="s">
        <v>89</v>
      </c>
      <c r="J105" s="52"/>
      <c r="K105" s="53"/>
      <c r="L105" s="53"/>
      <c r="M105" s="54"/>
      <c r="N105" s="16"/>
      <c r="O105" s="52"/>
      <c r="P105" s="53"/>
      <c r="Q105" s="53"/>
      <c r="R105" s="54"/>
      <c r="S105" s="52"/>
      <c r="T105" s="53"/>
      <c r="U105" s="53"/>
      <c r="V105" s="54"/>
      <c r="W105" s="16"/>
      <c r="X105" s="52"/>
      <c r="Y105" s="53"/>
      <c r="Z105" s="53"/>
      <c r="AA105" s="54"/>
      <c r="AB105" s="52"/>
      <c r="AC105" s="53"/>
      <c r="AD105" s="53"/>
      <c r="AE105" s="54"/>
      <c r="AF105" s="16"/>
      <c r="AG105" s="52"/>
      <c r="AH105" s="53"/>
      <c r="AI105" s="53"/>
      <c r="AJ105" s="54"/>
      <c r="AK105" s="52"/>
      <c r="AL105" s="53"/>
      <c r="AM105" s="53"/>
      <c r="AN105" s="54"/>
      <c r="AO105" s="16"/>
      <c r="AP105" s="52"/>
      <c r="AQ105" s="53"/>
      <c r="AR105" s="53"/>
      <c r="AS105" s="54"/>
      <c r="AT105" s="52"/>
      <c r="AU105" s="53"/>
      <c r="AV105" s="53"/>
      <c r="AW105" s="54"/>
      <c r="AX105" s="16"/>
      <c r="AY105" s="52"/>
      <c r="AZ105" s="53"/>
      <c r="BA105" s="53"/>
      <c r="BB105" s="54"/>
      <c r="BC105" s="52"/>
      <c r="BD105" s="53"/>
      <c r="BE105" s="53"/>
      <c r="BF105" s="54"/>
      <c r="BG105" s="16"/>
      <c r="BH105" s="52"/>
      <c r="BI105" s="53"/>
      <c r="BJ105" s="53"/>
      <c r="BK105" s="54"/>
      <c r="BL105" s="52"/>
      <c r="BM105" s="53"/>
      <c r="BN105" s="53"/>
      <c r="BO105" s="54"/>
      <c r="BP105" s="16"/>
      <c r="BQ105" s="52"/>
      <c r="BR105" s="53"/>
      <c r="BS105" s="53"/>
      <c r="BT105" s="54"/>
      <c r="BU105" s="52"/>
      <c r="BV105" s="53"/>
      <c r="BW105" s="53"/>
      <c r="BX105" s="54"/>
      <c r="BY105" s="16"/>
      <c r="BZ105" s="52"/>
      <c r="CA105" s="53"/>
      <c r="CB105" s="53"/>
      <c r="CC105" s="54"/>
      <c r="CD105" s="52"/>
      <c r="CE105" s="53"/>
      <c r="CF105" s="53"/>
      <c r="CG105" s="54"/>
      <c r="CH105" s="16"/>
      <c r="CI105" s="52"/>
      <c r="CJ105" s="53"/>
      <c r="CK105" s="53"/>
      <c r="CL105" s="54"/>
      <c r="CM105" s="52"/>
      <c r="CN105" s="53"/>
      <c r="CO105" s="53"/>
      <c r="CP105" s="54"/>
      <c r="CQ105" s="16"/>
      <c r="CR105" s="52"/>
      <c r="CS105" s="53"/>
      <c r="CT105" s="53"/>
      <c r="CU105" s="54"/>
      <c r="CV105" s="52"/>
      <c r="CW105" s="53"/>
      <c r="CX105" s="53"/>
      <c r="CY105" s="54"/>
      <c r="CZ105" s="16"/>
      <c r="DA105" s="52"/>
      <c r="DB105" s="53"/>
      <c r="DC105" s="53"/>
      <c r="DD105" s="54"/>
      <c r="DE105" s="52"/>
      <c r="DF105" s="53"/>
      <c r="DG105" s="53"/>
      <c r="DH105" s="54"/>
      <c r="DI105" s="16"/>
      <c r="DJ105" s="52"/>
      <c r="DK105" s="53"/>
      <c r="DL105" s="53"/>
      <c r="DM105" s="54"/>
      <c r="DN105" s="52"/>
      <c r="DO105" s="53"/>
      <c r="DP105" s="53"/>
      <c r="DQ105" s="54"/>
      <c r="DR105" s="16"/>
      <c r="DS105" s="52"/>
      <c r="DT105" s="53"/>
      <c r="DU105" s="53"/>
      <c r="DV105" s="54"/>
      <c r="DW105" s="52"/>
      <c r="DX105" s="53"/>
      <c r="DY105" s="53"/>
      <c r="DZ105" s="54"/>
      <c r="EA105" s="16"/>
      <c r="EB105" s="52"/>
      <c r="EC105" s="53"/>
      <c r="ED105" s="53"/>
      <c r="EE105" s="54"/>
      <c r="EF105" s="52"/>
      <c r="EG105" s="53"/>
      <c r="EH105" s="53"/>
      <c r="EI105" s="54"/>
      <c r="EJ105" s="16"/>
      <c r="EK105" s="52"/>
      <c r="EL105" s="53"/>
      <c r="EM105" s="53"/>
      <c r="EN105" s="54"/>
      <c r="EO105" s="52"/>
      <c r="EP105" s="53"/>
      <c r="EQ105" s="53"/>
      <c r="ER105" s="54"/>
      <c r="ES105" s="16"/>
      <c r="ET105" s="52"/>
      <c r="EU105" s="53"/>
      <c r="EV105" s="53"/>
      <c r="EW105" s="54"/>
      <c r="EX105" s="52"/>
      <c r="EY105" s="53"/>
      <c r="EZ105" s="53"/>
      <c r="FA105" s="54"/>
      <c r="FB105" s="16"/>
      <c r="FC105" s="52"/>
      <c r="FD105" s="53"/>
      <c r="FE105" s="53"/>
      <c r="FF105" s="54"/>
      <c r="FG105" s="52"/>
      <c r="FH105" s="53"/>
      <c r="FI105" s="53"/>
      <c r="FJ105" s="54"/>
      <c r="FK105" s="16"/>
      <c r="FL105" s="52"/>
      <c r="FM105" s="53"/>
      <c r="FN105" s="53"/>
      <c r="FO105" s="54"/>
      <c r="FP105" s="52"/>
      <c r="FQ105" s="53"/>
      <c r="FR105" s="53"/>
      <c r="FS105" s="54"/>
      <c r="FT105" s="16"/>
      <c r="FU105" s="52"/>
      <c r="FV105" s="53"/>
      <c r="FW105" s="53"/>
      <c r="FX105" s="54"/>
      <c r="FY105" s="52"/>
      <c r="FZ105" s="53"/>
      <c r="GA105" s="53"/>
      <c r="GB105" s="54"/>
      <c r="GC105" s="16"/>
      <c r="GD105" s="52"/>
      <c r="GE105" s="53"/>
      <c r="GF105" s="53"/>
      <c r="GG105" s="54"/>
      <c r="GH105" s="52"/>
      <c r="GI105" s="53"/>
      <c r="GJ105" s="53"/>
      <c r="GK105" s="54"/>
      <c r="GL105" s="16"/>
      <c r="GM105" s="52"/>
      <c r="GN105" s="53"/>
      <c r="GO105" s="53"/>
      <c r="GP105" s="54"/>
      <c r="GQ105" s="52"/>
      <c r="GR105" s="53"/>
      <c r="GS105" s="53"/>
      <c r="GT105" s="54"/>
      <c r="GU105" s="16"/>
      <c r="GV105" s="52"/>
      <c r="GW105" s="53"/>
      <c r="GX105" s="53"/>
      <c r="GY105" s="54"/>
      <c r="GZ105" s="52"/>
      <c r="HA105" s="53"/>
      <c r="HB105" s="53"/>
      <c r="HC105" s="54"/>
      <c r="HD105" s="16"/>
      <c r="HE105" s="52"/>
      <c r="HF105" s="53"/>
      <c r="HG105" s="53"/>
      <c r="HH105" s="54"/>
      <c r="HI105" s="52"/>
      <c r="HJ105" s="53"/>
      <c r="HK105" s="53"/>
      <c r="HL105" s="54"/>
      <c r="HM105" s="16"/>
      <c r="HN105" s="52"/>
      <c r="HO105" s="53"/>
      <c r="HP105" s="53"/>
      <c r="HQ105" s="54"/>
      <c r="HR105" s="52"/>
      <c r="HS105" s="53"/>
      <c r="HT105" s="53"/>
      <c r="HU105" s="54"/>
      <c r="HV105" s="16"/>
      <c r="HW105" s="52"/>
      <c r="HX105" s="53"/>
      <c r="HY105" s="53"/>
      <c r="HZ105" s="54"/>
      <c r="IA105" s="52"/>
      <c r="IB105" s="53"/>
      <c r="IC105" s="53"/>
      <c r="ID105" s="54"/>
      <c r="IE105" s="16"/>
      <c r="IF105" s="52"/>
      <c r="IG105" s="53"/>
      <c r="IH105" s="53"/>
      <c r="II105" s="54"/>
      <c r="IJ105" s="52"/>
      <c r="IK105" s="53"/>
      <c r="IL105" s="53"/>
      <c r="IM105" s="54"/>
      <c r="IN105" s="16"/>
      <c r="IO105" s="52"/>
      <c r="IP105" s="53"/>
      <c r="IQ105" s="53"/>
      <c r="IR105" s="54"/>
      <c r="IS105" s="52"/>
      <c r="IT105" s="53"/>
      <c r="IU105" s="53"/>
      <c r="IV105" s="54"/>
    </row>
    <row r="106" spans="1:256" ht="19.5" customHeight="1">
      <c r="A106" s="229" t="s">
        <v>4</v>
      </c>
      <c r="B106" s="243">
        <v>5</v>
      </c>
      <c r="C106" s="243">
        <v>0</v>
      </c>
      <c r="D106" s="75" t="s">
        <v>137</v>
      </c>
      <c r="E106" s="16"/>
      <c r="F106" s="101" t="s">
        <v>137</v>
      </c>
      <c r="G106" s="243">
        <v>0</v>
      </c>
      <c r="H106" s="243">
        <v>5</v>
      </c>
      <c r="I106" s="75" t="s">
        <v>138</v>
      </c>
      <c r="J106" s="52"/>
      <c r="K106" s="53"/>
      <c r="L106" s="53"/>
      <c r="M106" s="54"/>
      <c r="N106" s="16"/>
      <c r="O106" s="52"/>
      <c r="P106" s="53"/>
      <c r="Q106" s="53"/>
      <c r="R106" s="54"/>
      <c r="S106" s="52"/>
      <c r="T106" s="53"/>
      <c r="U106" s="53"/>
      <c r="V106" s="54"/>
      <c r="W106" s="16"/>
      <c r="X106" s="52"/>
      <c r="Y106" s="53"/>
      <c r="Z106" s="53"/>
      <c r="AA106" s="54"/>
      <c r="AB106" s="52"/>
      <c r="AC106" s="53"/>
      <c r="AD106" s="53"/>
      <c r="AE106" s="54"/>
      <c r="AF106" s="16"/>
      <c r="AG106" s="52"/>
      <c r="AH106" s="53"/>
      <c r="AI106" s="53"/>
      <c r="AJ106" s="54"/>
      <c r="AK106" s="52"/>
      <c r="AL106" s="53"/>
      <c r="AM106" s="53"/>
      <c r="AN106" s="54"/>
      <c r="AO106" s="16"/>
      <c r="AP106" s="52"/>
      <c r="AQ106" s="53"/>
      <c r="AR106" s="53"/>
      <c r="AS106" s="54"/>
      <c r="AT106" s="52"/>
      <c r="AU106" s="53"/>
      <c r="AV106" s="53"/>
      <c r="AW106" s="54"/>
      <c r="AX106" s="16"/>
      <c r="AY106" s="52"/>
      <c r="AZ106" s="53"/>
      <c r="BA106" s="53"/>
      <c r="BB106" s="54"/>
      <c r="BC106" s="52"/>
      <c r="BD106" s="53"/>
      <c r="BE106" s="53"/>
      <c r="BF106" s="54"/>
      <c r="BG106" s="16"/>
      <c r="BH106" s="52"/>
      <c r="BI106" s="53"/>
      <c r="BJ106" s="53"/>
      <c r="BK106" s="54"/>
      <c r="BL106" s="52"/>
      <c r="BM106" s="53"/>
      <c r="BN106" s="53"/>
      <c r="BO106" s="54"/>
      <c r="BP106" s="16"/>
      <c r="BQ106" s="52"/>
      <c r="BR106" s="53"/>
      <c r="BS106" s="53"/>
      <c r="BT106" s="54"/>
      <c r="BU106" s="52"/>
      <c r="BV106" s="53"/>
      <c r="BW106" s="53"/>
      <c r="BX106" s="54"/>
      <c r="BY106" s="16"/>
      <c r="BZ106" s="52"/>
      <c r="CA106" s="53"/>
      <c r="CB106" s="53"/>
      <c r="CC106" s="54"/>
      <c r="CD106" s="52"/>
      <c r="CE106" s="53"/>
      <c r="CF106" s="53"/>
      <c r="CG106" s="54"/>
      <c r="CH106" s="16"/>
      <c r="CI106" s="52"/>
      <c r="CJ106" s="53"/>
      <c r="CK106" s="53"/>
      <c r="CL106" s="54"/>
      <c r="CM106" s="52"/>
      <c r="CN106" s="53"/>
      <c r="CO106" s="53"/>
      <c r="CP106" s="54"/>
      <c r="CQ106" s="16"/>
      <c r="CR106" s="52"/>
      <c r="CS106" s="53"/>
      <c r="CT106" s="53"/>
      <c r="CU106" s="54"/>
      <c r="CV106" s="52"/>
      <c r="CW106" s="53"/>
      <c r="CX106" s="53"/>
      <c r="CY106" s="54"/>
      <c r="CZ106" s="16"/>
      <c r="DA106" s="52"/>
      <c r="DB106" s="53"/>
      <c r="DC106" s="53"/>
      <c r="DD106" s="54"/>
      <c r="DE106" s="52"/>
      <c r="DF106" s="53"/>
      <c r="DG106" s="53"/>
      <c r="DH106" s="54"/>
      <c r="DI106" s="16"/>
      <c r="DJ106" s="52"/>
      <c r="DK106" s="53"/>
      <c r="DL106" s="53"/>
      <c r="DM106" s="54"/>
      <c r="DN106" s="52"/>
      <c r="DO106" s="53"/>
      <c r="DP106" s="53"/>
      <c r="DQ106" s="54"/>
      <c r="DR106" s="16"/>
      <c r="DS106" s="52"/>
      <c r="DT106" s="53"/>
      <c r="DU106" s="53"/>
      <c r="DV106" s="54"/>
      <c r="DW106" s="52"/>
      <c r="DX106" s="53"/>
      <c r="DY106" s="53"/>
      <c r="DZ106" s="54"/>
      <c r="EA106" s="16"/>
      <c r="EB106" s="52"/>
      <c r="EC106" s="53"/>
      <c r="ED106" s="53"/>
      <c r="EE106" s="54"/>
      <c r="EF106" s="52"/>
      <c r="EG106" s="53"/>
      <c r="EH106" s="53"/>
      <c r="EI106" s="54"/>
      <c r="EJ106" s="16"/>
      <c r="EK106" s="52"/>
      <c r="EL106" s="53"/>
      <c r="EM106" s="53"/>
      <c r="EN106" s="54"/>
      <c r="EO106" s="52"/>
      <c r="EP106" s="53"/>
      <c r="EQ106" s="53"/>
      <c r="ER106" s="54"/>
      <c r="ES106" s="16"/>
      <c r="ET106" s="52"/>
      <c r="EU106" s="53"/>
      <c r="EV106" s="53"/>
      <c r="EW106" s="54"/>
      <c r="EX106" s="52"/>
      <c r="EY106" s="53"/>
      <c r="EZ106" s="53"/>
      <c r="FA106" s="54"/>
      <c r="FB106" s="16"/>
      <c r="FC106" s="52"/>
      <c r="FD106" s="53"/>
      <c r="FE106" s="53"/>
      <c r="FF106" s="54"/>
      <c r="FG106" s="52"/>
      <c r="FH106" s="53"/>
      <c r="FI106" s="53"/>
      <c r="FJ106" s="54"/>
      <c r="FK106" s="16"/>
      <c r="FL106" s="52"/>
      <c r="FM106" s="53"/>
      <c r="FN106" s="53"/>
      <c r="FO106" s="54"/>
      <c r="FP106" s="52"/>
      <c r="FQ106" s="53"/>
      <c r="FR106" s="53"/>
      <c r="FS106" s="54"/>
      <c r="FT106" s="16"/>
      <c r="FU106" s="52"/>
      <c r="FV106" s="53"/>
      <c r="FW106" s="53"/>
      <c r="FX106" s="54"/>
      <c r="FY106" s="52"/>
      <c r="FZ106" s="53"/>
      <c r="GA106" s="53"/>
      <c r="GB106" s="54"/>
      <c r="GC106" s="16"/>
      <c r="GD106" s="52"/>
      <c r="GE106" s="53"/>
      <c r="GF106" s="53"/>
      <c r="GG106" s="54"/>
      <c r="GH106" s="52"/>
      <c r="GI106" s="53"/>
      <c r="GJ106" s="53"/>
      <c r="GK106" s="54"/>
      <c r="GL106" s="16"/>
      <c r="GM106" s="52"/>
      <c r="GN106" s="53"/>
      <c r="GO106" s="53"/>
      <c r="GP106" s="54"/>
      <c r="GQ106" s="52"/>
      <c r="GR106" s="53"/>
      <c r="GS106" s="53"/>
      <c r="GT106" s="54"/>
      <c r="GU106" s="16"/>
      <c r="GV106" s="52"/>
      <c r="GW106" s="53"/>
      <c r="GX106" s="53"/>
      <c r="GY106" s="54"/>
      <c r="GZ106" s="52"/>
      <c r="HA106" s="53"/>
      <c r="HB106" s="53"/>
      <c r="HC106" s="54"/>
      <c r="HD106" s="16"/>
      <c r="HE106" s="52"/>
      <c r="HF106" s="53"/>
      <c r="HG106" s="53"/>
      <c r="HH106" s="54"/>
      <c r="HI106" s="52"/>
      <c r="HJ106" s="53"/>
      <c r="HK106" s="53"/>
      <c r="HL106" s="54"/>
      <c r="HM106" s="16"/>
      <c r="HN106" s="52"/>
      <c r="HO106" s="53"/>
      <c r="HP106" s="53"/>
      <c r="HQ106" s="54"/>
      <c r="HR106" s="52"/>
      <c r="HS106" s="53"/>
      <c r="HT106" s="53"/>
      <c r="HU106" s="54"/>
      <c r="HV106" s="16"/>
      <c r="HW106" s="52"/>
      <c r="HX106" s="53"/>
      <c r="HY106" s="53"/>
      <c r="HZ106" s="54"/>
      <c r="IA106" s="52"/>
      <c r="IB106" s="53"/>
      <c r="IC106" s="53"/>
      <c r="ID106" s="54"/>
      <c r="IE106" s="16"/>
      <c r="IF106" s="52"/>
      <c r="IG106" s="53"/>
      <c r="IH106" s="53"/>
      <c r="II106" s="54"/>
      <c r="IJ106" s="52"/>
      <c r="IK106" s="53"/>
      <c r="IL106" s="53"/>
      <c r="IM106" s="54"/>
      <c r="IN106" s="16"/>
      <c r="IO106" s="52"/>
      <c r="IP106" s="53"/>
      <c r="IQ106" s="53"/>
      <c r="IR106" s="54"/>
      <c r="IS106" s="52"/>
      <c r="IT106" s="53"/>
      <c r="IU106" s="53"/>
      <c r="IV106" s="54"/>
    </row>
    <row r="107" spans="1:256" ht="19.5" customHeight="1">
      <c r="A107" s="229" t="s">
        <v>97</v>
      </c>
      <c r="B107" s="247">
        <v>4</v>
      </c>
      <c r="C107" s="247">
        <v>1</v>
      </c>
      <c r="D107" s="75" t="s">
        <v>93</v>
      </c>
      <c r="E107" s="16"/>
      <c r="F107" s="101" t="s">
        <v>0</v>
      </c>
      <c r="G107" s="243">
        <v>5</v>
      </c>
      <c r="H107" s="243">
        <v>0</v>
      </c>
      <c r="I107" s="75" t="s">
        <v>135</v>
      </c>
      <c r="J107" s="52"/>
      <c r="K107" s="53"/>
      <c r="L107" s="53"/>
      <c r="M107" s="54"/>
      <c r="N107" s="16"/>
      <c r="O107" s="52"/>
      <c r="P107" s="53"/>
      <c r="Q107" s="53"/>
      <c r="R107" s="54"/>
      <c r="S107" s="52"/>
      <c r="T107" s="53"/>
      <c r="U107" s="53"/>
      <c r="V107" s="54"/>
      <c r="W107" s="16"/>
      <c r="X107" s="52"/>
      <c r="Y107" s="53"/>
      <c r="Z107" s="53"/>
      <c r="AA107" s="54"/>
      <c r="AB107" s="52"/>
      <c r="AC107" s="53"/>
      <c r="AD107" s="53"/>
      <c r="AE107" s="54"/>
      <c r="AF107" s="16"/>
      <c r="AG107" s="52"/>
      <c r="AH107" s="53"/>
      <c r="AI107" s="53"/>
      <c r="AJ107" s="54"/>
      <c r="AK107" s="52"/>
      <c r="AL107" s="53"/>
      <c r="AM107" s="53"/>
      <c r="AN107" s="54"/>
      <c r="AO107" s="16"/>
      <c r="AP107" s="52"/>
      <c r="AQ107" s="53"/>
      <c r="AR107" s="53"/>
      <c r="AS107" s="54"/>
      <c r="AT107" s="52"/>
      <c r="AU107" s="53"/>
      <c r="AV107" s="53"/>
      <c r="AW107" s="54"/>
      <c r="AX107" s="16"/>
      <c r="AY107" s="52"/>
      <c r="AZ107" s="53"/>
      <c r="BA107" s="53"/>
      <c r="BB107" s="54"/>
      <c r="BC107" s="52"/>
      <c r="BD107" s="53"/>
      <c r="BE107" s="53"/>
      <c r="BF107" s="54"/>
      <c r="BG107" s="16"/>
      <c r="BH107" s="52"/>
      <c r="BI107" s="53"/>
      <c r="BJ107" s="53"/>
      <c r="BK107" s="54"/>
      <c r="BL107" s="52"/>
      <c r="BM107" s="53"/>
      <c r="BN107" s="53"/>
      <c r="BO107" s="54"/>
      <c r="BP107" s="16"/>
      <c r="BQ107" s="52"/>
      <c r="BR107" s="53"/>
      <c r="BS107" s="53"/>
      <c r="BT107" s="54"/>
      <c r="BU107" s="52"/>
      <c r="BV107" s="53"/>
      <c r="BW107" s="53"/>
      <c r="BX107" s="54"/>
      <c r="BY107" s="16"/>
      <c r="BZ107" s="52"/>
      <c r="CA107" s="53"/>
      <c r="CB107" s="53"/>
      <c r="CC107" s="54"/>
      <c r="CD107" s="52"/>
      <c r="CE107" s="53"/>
      <c r="CF107" s="53"/>
      <c r="CG107" s="54"/>
      <c r="CH107" s="16"/>
      <c r="CI107" s="52"/>
      <c r="CJ107" s="53"/>
      <c r="CK107" s="53"/>
      <c r="CL107" s="54"/>
      <c r="CM107" s="52"/>
      <c r="CN107" s="53"/>
      <c r="CO107" s="53"/>
      <c r="CP107" s="54"/>
      <c r="CQ107" s="16"/>
      <c r="CR107" s="52"/>
      <c r="CS107" s="53"/>
      <c r="CT107" s="53"/>
      <c r="CU107" s="54"/>
      <c r="CV107" s="52"/>
      <c r="CW107" s="53"/>
      <c r="CX107" s="53"/>
      <c r="CY107" s="54"/>
      <c r="CZ107" s="16"/>
      <c r="DA107" s="52"/>
      <c r="DB107" s="53"/>
      <c r="DC107" s="53"/>
      <c r="DD107" s="54"/>
      <c r="DE107" s="52"/>
      <c r="DF107" s="53"/>
      <c r="DG107" s="53"/>
      <c r="DH107" s="54"/>
      <c r="DI107" s="16"/>
      <c r="DJ107" s="52"/>
      <c r="DK107" s="53"/>
      <c r="DL107" s="53"/>
      <c r="DM107" s="54"/>
      <c r="DN107" s="52"/>
      <c r="DO107" s="53"/>
      <c r="DP107" s="53"/>
      <c r="DQ107" s="54"/>
      <c r="DR107" s="16"/>
      <c r="DS107" s="52"/>
      <c r="DT107" s="53"/>
      <c r="DU107" s="53"/>
      <c r="DV107" s="54"/>
      <c r="DW107" s="52"/>
      <c r="DX107" s="53"/>
      <c r="DY107" s="53"/>
      <c r="DZ107" s="54"/>
      <c r="EA107" s="16"/>
      <c r="EB107" s="52"/>
      <c r="EC107" s="53"/>
      <c r="ED107" s="53"/>
      <c r="EE107" s="54"/>
      <c r="EF107" s="52"/>
      <c r="EG107" s="53"/>
      <c r="EH107" s="53"/>
      <c r="EI107" s="54"/>
      <c r="EJ107" s="16"/>
      <c r="EK107" s="52"/>
      <c r="EL107" s="53"/>
      <c r="EM107" s="53"/>
      <c r="EN107" s="54"/>
      <c r="EO107" s="52"/>
      <c r="EP107" s="53"/>
      <c r="EQ107" s="53"/>
      <c r="ER107" s="54"/>
      <c r="ES107" s="16"/>
      <c r="ET107" s="52"/>
      <c r="EU107" s="53"/>
      <c r="EV107" s="53"/>
      <c r="EW107" s="54"/>
      <c r="EX107" s="52"/>
      <c r="EY107" s="53"/>
      <c r="EZ107" s="53"/>
      <c r="FA107" s="54"/>
      <c r="FB107" s="16"/>
      <c r="FC107" s="52"/>
      <c r="FD107" s="53"/>
      <c r="FE107" s="53"/>
      <c r="FF107" s="54"/>
      <c r="FG107" s="52"/>
      <c r="FH107" s="53"/>
      <c r="FI107" s="53"/>
      <c r="FJ107" s="54"/>
      <c r="FK107" s="16"/>
      <c r="FL107" s="52"/>
      <c r="FM107" s="53"/>
      <c r="FN107" s="53"/>
      <c r="FO107" s="54"/>
      <c r="FP107" s="52"/>
      <c r="FQ107" s="53"/>
      <c r="FR107" s="53"/>
      <c r="FS107" s="54"/>
      <c r="FT107" s="16"/>
      <c r="FU107" s="52"/>
      <c r="FV107" s="53"/>
      <c r="FW107" s="53"/>
      <c r="FX107" s="54"/>
      <c r="FY107" s="52"/>
      <c r="FZ107" s="53"/>
      <c r="GA107" s="53"/>
      <c r="GB107" s="54"/>
      <c r="GC107" s="16"/>
      <c r="GD107" s="52"/>
      <c r="GE107" s="53"/>
      <c r="GF107" s="53"/>
      <c r="GG107" s="54"/>
      <c r="GH107" s="52"/>
      <c r="GI107" s="53"/>
      <c r="GJ107" s="53"/>
      <c r="GK107" s="54"/>
      <c r="GL107" s="16"/>
      <c r="GM107" s="52"/>
      <c r="GN107" s="53"/>
      <c r="GO107" s="53"/>
      <c r="GP107" s="54"/>
      <c r="GQ107" s="52"/>
      <c r="GR107" s="53"/>
      <c r="GS107" s="53"/>
      <c r="GT107" s="54"/>
      <c r="GU107" s="16"/>
      <c r="GV107" s="52"/>
      <c r="GW107" s="53"/>
      <c r="GX107" s="53"/>
      <c r="GY107" s="54"/>
      <c r="GZ107" s="52"/>
      <c r="HA107" s="53"/>
      <c r="HB107" s="53"/>
      <c r="HC107" s="54"/>
      <c r="HD107" s="16"/>
      <c r="HE107" s="52"/>
      <c r="HF107" s="53"/>
      <c r="HG107" s="53"/>
      <c r="HH107" s="54"/>
      <c r="HI107" s="52"/>
      <c r="HJ107" s="53"/>
      <c r="HK107" s="53"/>
      <c r="HL107" s="54"/>
      <c r="HM107" s="16"/>
      <c r="HN107" s="52"/>
      <c r="HO107" s="53"/>
      <c r="HP107" s="53"/>
      <c r="HQ107" s="54"/>
      <c r="HR107" s="52"/>
      <c r="HS107" s="53"/>
      <c r="HT107" s="53"/>
      <c r="HU107" s="54"/>
      <c r="HV107" s="16"/>
      <c r="HW107" s="52"/>
      <c r="HX107" s="53"/>
      <c r="HY107" s="53"/>
      <c r="HZ107" s="54"/>
      <c r="IA107" s="52"/>
      <c r="IB107" s="53"/>
      <c r="IC107" s="53"/>
      <c r="ID107" s="54"/>
      <c r="IE107" s="16"/>
      <c r="IF107" s="52"/>
      <c r="IG107" s="53"/>
      <c r="IH107" s="53"/>
      <c r="II107" s="54"/>
      <c r="IJ107" s="52"/>
      <c r="IK107" s="53"/>
      <c r="IL107" s="53"/>
      <c r="IM107" s="54"/>
      <c r="IN107" s="16"/>
      <c r="IO107" s="52"/>
      <c r="IP107" s="53"/>
      <c r="IQ107" s="53"/>
      <c r="IR107" s="54"/>
      <c r="IS107" s="52"/>
      <c r="IT107" s="53"/>
      <c r="IU107" s="53"/>
      <c r="IV107" s="54"/>
    </row>
    <row r="108" spans="1:256" ht="19.5" customHeight="1">
      <c r="A108" s="213" t="s">
        <v>8</v>
      </c>
      <c r="B108" s="267" t="s">
        <v>263</v>
      </c>
      <c r="C108" s="267"/>
      <c r="D108" s="267"/>
      <c r="E108" s="17"/>
      <c r="F108" s="211" t="s">
        <v>8</v>
      </c>
      <c r="G108" s="267" t="s">
        <v>179</v>
      </c>
      <c r="H108" s="267"/>
      <c r="I108" s="267"/>
      <c r="J108" s="17"/>
      <c r="K108" s="264"/>
      <c r="L108" s="264"/>
      <c r="M108" s="264"/>
      <c r="N108" s="17"/>
      <c r="O108" s="17"/>
      <c r="P108" s="264"/>
      <c r="Q108" s="264"/>
      <c r="R108" s="264"/>
      <c r="S108" s="17"/>
      <c r="T108" s="264"/>
      <c r="U108" s="264"/>
      <c r="V108" s="264"/>
      <c r="W108" s="17"/>
      <c r="X108" s="17"/>
      <c r="Y108" s="264"/>
      <c r="Z108" s="264"/>
      <c r="AA108" s="264"/>
      <c r="AB108" s="17"/>
      <c r="AC108" s="264"/>
      <c r="AD108" s="264"/>
      <c r="AE108" s="264"/>
      <c r="AF108" s="17"/>
      <c r="AG108" s="17"/>
      <c r="AH108" s="264"/>
      <c r="AI108" s="264"/>
      <c r="AJ108" s="264"/>
      <c r="AK108" s="17"/>
      <c r="AL108" s="264"/>
      <c r="AM108" s="264"/>
      <c r="AN108" s="264"/>
      <c r="AO108" s="17"/>
      <c r="AP108" s="17"/>
      <c r="AQ108" s="264"/>
      <c r="AR108" s="264"/>
      <c r="AS108" s="264"/>
      <c r="AT108" s="17"/>
      <c r="AU108" s="264"/>
      <c r="AV108" s="264"/>
      <c r="AW108" s="264"/>
      <c r="AX108" s="17"/>
      <c r="AY108" s="17"/>
      <c r="AZ108" s="264"/>
      <c r="BA108" s="264"/>
      <c r="BB108" s="264"/>
      <c r="BC108" s="17"/>
      <c r="BD108" s="264"/>
      <c r="BE108" s="264"/>
      <c r="BF108" s="264"/>
      <c r="BG108" s="17"/>
      <c r="BH108" s="17"/>
      <c r="BI108" s="264"/>
      <c r="BJ108" s="264"/>
      <c r="BK108" s="264"/>
      <c r="BL108" s="17"/>
      <c r="BM108" s="264"/>
      <c r="BN108" s="264"/>
      <c r="BO108" s="264"/>
      <c r="BP108" s="17"/>
      <c r="BQ108" s="17"/>
      <c r="BR108" s="264"/>
      <c r="BS108" s="264"/>
      <c r="BT108" s="264"/>
      <c r="BU108" s="17"/>
      <c r="BV108" s="264"/>
      <c r="BW108" s="264"/>
      <c r="BX108" s="264"/>
      <c r="BY108" s="17"/>
      <c r="BZ108" s="17"/>
      <c r="CA108" s="264"/>
      <c r="CB108" s="264"/>
      <c r="CC108" s="264"/>
      <c r="CD108" s="17"/>
      <c r="CE108" s="264"/>
      <c r="CF108" s="264"/>
      <c r="CG108" s="264"/>
      <c r="CH108" s="17"/>
      <c r="CI108" s="17"/>
      <c r="CJ108" s="264"/>
      <c r="CK108" s="264"/>
      <c r="CL108" s="264"/>
      <c r="CM108" s="17"/>
      <c r="CN108" s="264"/>
      <c r="CO108" s="264"/>
      <c r="CP108" s="264"/>
      <c r="CQ108" s="17"/>
      <c r="CR108" s="17"/>
      <c r="CS108" s="264"/>
      <c r="CT108" s="264"/>
      <c r="CU108" s="264"/>
      <c r="CV108" s="17"/>
      <c r="CW108" s="264"/>
      <c r="CX108" s="264"/>
      <c r="CY108" s="264"/>
      <c r="CZ108" s="17"/>
      <c r="DA108" s="17"/>
      <c r="DB108" s="264"/>
      <c r="DC108" s="264"/>
      <c r="DD108" s="264"/>
      <c r="DE108" s="17"/>
      <c r="DF108" s="264"/>
      <c r="DG108" s="264"/>
      <c r="DH108" s="264"/>
      <c r="DI108" s="17"/>
      <c r="DJ108" s="17"/>
      <c r="DK108" s="264"/>
      <c r="DL108" s="264"/>
      <c r="DM108" s="264"/>
      <c r="DN108" s="17"/>
      <c r="DO108" s="264"/>
      <c r="DP108" s="264"/>
      <c r="DQ108" s="264"/>
      <c r="DR108" s="17"/>
      <c r="DS108" s="17"/>
      <c r="DT108" s="264"/>
      <c r="DU108" s="264"/>
      <c r="DV108" s="264"/>
      <c r="DW108" s="17"/>
      <c r="DX108" s="264"/>
      <c r="DY108" s="264"/>
      <c r="DZ108" s="264"/>
      <c r="EA108" s="17"/>
      <c r="EB108" s="17"/>
      <c r="EC108" s="264"/>
      <c r="ED108" s="264"/>
      <c r="EE108" s="264"/>
      <c r="EF108" s="17"/>
      <c r="EG108" s="264"/>
      <c r="EH108" s="264"/>
      <c r="EI108" s="264"/>
      <c r="EJ108" s="17"/>
      <c r="EK108" s="17"/>
      <c r="EL108" s="264"/>
      <c r="EM108" s="264"/>
      <c r="EN108" s="264"/>
      <c r="EO108" s="17"/>
      <c r="EP108" s="264"/>
      <c r="EQ108" s="264"/>
      <c r="ER108" s="264"/>
      <c r="ES108" s="17"/>
      <c r="ET108" s="17"/>
      <c r="EU108" s="264"/>
      <c r="EV108" s="264"/>
      <c r="EW108" s="264"/>
      <c r="EX108" s="17"/>
      <c r="EY108" s="264"/>
      <c r="EZ108" s="264"/>
      <c r="FA108" s="264"/>
      <c r="FB108" s="17"/>
      <c r="FC108" s="17"/>
      <c r="FD108" s="264"/>
      <c r="FE108" s="264"/>
      <c r="FF108" s="264"/>
      <c r="FG108" s="17"/>
      <c r="FH108" s="264"/>
      <c r="FI108" s="264"/>
      <c r="FJ108" s="264"/>
      <c r="FK108" s="17"/>
      <c r="FL108" s="17"/>
      <c r="FM108" s="264"/>
      <c r="FN108" s="264"/>
      <c r="FO108" s="264"/>
      <c r="FP108" s="17"/>
      <c r="FQ108" s="264"/>
      <c r="FR108" s="264"/>
      <c r="FS108" s="264"/>
      <c r="FT108" s="17"/>
      <c r="FU108" s="17"/>
      <c r="FV108" s="264"/>
      <c r="FW108" s="264"/>
      <c r="FX108" s="264"/>
      <c r="FY108" s="17"/>
      <c r="FZ108" s="264"/>
      <c r="GA108" s="264"/>
      <c r="GB108" s="264"/>
      <c r="GC108" s="17"/>
      <c r="GD108" s="17"/>
      <c r="GE108" s="264"/>
      <c r="GF108" s="264"/>
      <c r="GG108" s="264"/>
      <c r="GH108" s="17"/>
      <c r="GI108" s="264"/>
      <c r="GJ108" s="264"/>
      <c r="GK108" s="264"/>
      <c r="GL108" s="17"/>
      <c r="GM108" s="17"/>
      <c r="GN108" s="264"/>
      <c r="GO108" s="264"/>
      <c r="GP108" s="264"/>
      <c r="GQ108" s="17"/>
      <c r="GR108" s="264"/>
      <c r="GS108" s="264"/>
      <c r="GT108" s="264"/>
      <c r="GU108" s="17"/>
      <c r="GV108" s="17"/>
      <c r="GW108" s="264"/>
      <c r="GX108" s="264"/>
      <c r="GY108" s="264"/>
      <c r="GZ108" s="17"/>
      <c r="HA108" s="264"/>
      <c r="HB108" s="264"/>
      <c r="HC108" s="264"/>
      <c r="HD108" s="17"/>
      <c r="HE108" s="17"/>
      <c r="HF108" s="264"/>
      <c r="HG108" s="264"/>
      <c r="HH108" s="264"/>
      <c r="HI108" s="17"/>
      <c r="HJ108" s="264"/>
      <c r="HK108" s="264"/>
      <c r="HL108" s="264"/>
      <c r="HM108" s="17"/>
      <c r="HN108" s="17"/>
      <c r="HO108" s="264"/>
      <c r="HP108" s="264"/>
      <c r="HQ108" s="264"/>
      <c r="HR108" s="17"/>
      <c r="HS108" s="264"/>
      <c r="HT108" s="264"/>
      <c r="HU108" s="264"/>
      <c r="HV108" s="17"/>
      <c r="HW108" s="17"/>
      <c r="HX108" s="264"/>
      <c r="HY108" s="264"/>
      <c r="HZ108" s="264"/>
      <c r="IA108" s="17"/>
      <c r="IB108" s="264"/>
      <c r="IC108" s="264"/>
      <c r="ID108" s="264"/>
      <c r="IE108" s="17"/>
      <c r="IF108" s="17"/>
      <c r="IG108" s="264"/>
      <c r="IH108" s="264"/>
      <c r="II108" s="264"/>
      <c r="IJ108" s="17"/>
      <c r="IK108" s="264"/>
      <c r="IL108" s="264"/>
      <c r="IM108" s="264"/>
      <c r="IN108" s="17"/>
      <c r="IO108" s="17"/>
      <c r="IP108" s="264"/>
      <c r="IQ108" s="264"/>
      <c r="IR108" s="264"/>
      <c r="IS108" s="17"/>
      <c r="IT108" s="264"/>
      <c r="IU108" s="264"/>
      <c r="IV108" s="264"/>
    </row>
    <row r="109" spans="1:9" ht="19.5" customHeight="1">
      <c r="A109" s="17"/>
      <c r="B109" s="17"/>
      <c r="C109" s="17"/>
      <c r="D109" s="218"/>
      <c r="E109" s="17"/>
      <c r="F109" s="263"/>
      <c r="G109" s="263"/>
      <c r="H109" s="263"/>
      <c r="I109" s="263"/>
    </row>
    <row r="110" spans="1:9" ht="19.5" customHeight="1">
      <c r="A110" s="17"/>
      <c r="B110" s="17"/>
      <c r="C110" s="17"/>
      <c r="D110" s="218"/>
      <c r="E110" s="17"/>
      <c r="F110" s="212"/>
      <c r="G110" s="17"/>
      <c r="H110" s="17"/>
      <c r="I110" s="218"/>
    </row>
    <row r="111" spans="1:9" ht="19.5" customHeight="1">
      <c r="A111" s="227" t="s">
        <v>157</v>
      </c>
      <c r="B111" s="17"/>
      <c r="C111" s="17"/>
      <c r="D111" s="218"/>
      <c r="E111" s="17"/>
      <c r="F111" s="210" t="s">
        <v>158</v>
      </c>
      <c r="G111" s="17"/>
      <c r="H111" s="17"/>
      <c r="I111" s="218"/>
    </row>
    <row r="112" spans="1:9" ht="19.5" customHeight="1">
      <c r="A112" s="266" t="s">
        <v>229</v>
      </c>
      <c r="B112" s="266"/>
      <c r="C112" s="266"/>
      <c r="D112" s="266"/>
      <c r="E112" s="9"/>
      <c r="F112" s="266" t="s">
        <v>230</v>
      </c>
      <c r="G112" s="266"/>
      <c r="H112" s="266"/>
      <c r="I112" s="266"/>
    </row>
    <row r="113" spans="1:9" ht="19.5" customHeight="1">
      <c r="A113" s="229" t="s">
        <v>138</v>
      </c>
      <c r="B113" s="243">
        <v>4</v>
      </c>
      <c r="C113" s="243">
        <v>1</v>
      </c>
      <c r="D113" s="75" t="s">
        <v>135</v>
      </c>
      <c r="E113" s="16"/>
      <c r="F113" s="101" t="s">
        <v>89</v>
      </c>
      <c r="G113" s="245">
        <v>1</v>
      </c>
      <c r="H113" s="245">
        <v>4</v>
      </c>
      <c r="I113" s="75" t="s">
        <v>4</v>
      </c>
    </row>
    <row r="114" spans="1:9" ht="19.5" customHeight="1">
      <c r="A114" s="229" t="s">
        <v>97</v>
      </c>
      <c r="B114" s="243">
        <v>4</v>
      </c>
      <c r="C114" s="243">
        <v>1</v>
      </c>
      <c r="D114" s="75" t="s">
        <v>2</v>
      </c>
      <c r="E114" s="16"/>
      <c r="F114" s="101" t="s">
        <v>1</v>
      </c>
      <c r="G114" s="243">
        <v>5</v>
      </c>
      <c r="H114" s="243">
        <v>0</v>
      </c>
      <c r="I114" s="75" t="s">
        <v>97</v>
      </c>
    </row>
    <row r="115" spans="1:9" ht="19.5" customHeight="1">
      <c r="A115" s="229" t="s">
        <v>93</v>
      </c>
      <c r="B115" s="243">
        <v>1</v>
      </c>
      <c r="C115" s="243">
        <v>4</v>
      </c>
      <c r="D115" s="75" t="s">
        <v>89</v>
      </c>
      <c r="E115" s="16"/>
      <c r="F115" s="101" t="s">
        <v>2</v>
      </c>
      <c r="G115" s="243">
        <v>1</v>
      </c>
      <c r="H115" s="243">
        <v>4</v>
      </c>
      <c r="I115" s="75" t="s">
        <v>138</v>
      </c>
    </row>
    <row r="116" spans="1:9" ht="19.5" customHeight="1">
      <c r="A116" s="229" t="s">
        <v>1</v>
      </c>
      <c r="B116" s="245">
        <v>3</v>
      </c>
      <c r="C116" s="245">
        <v>2</v>
      </c>
      <c r="D116" s="75" t="s">
        <v>0</v>
      </c>
      <c r="E116" s="16"/>
      <c r="F116" s="101" t="s">
        <v>0</v>
      </c>
      <c r="G116" s="243">
        <v>3</v>
      </c>
      <c r="H116" s="243">
        <v>1</v>
      </c>
      <c r="I116" s="75" t="s">
        <v>93</v>
      </c>
    </row>
    <row r="117" spans="1:9" ht="19.5" customHeight="1">
      <c r="A117" s="229" t="s">
        <v>136</v>
      </c>
      <c r="B117" s="243">
        <v>2</v>
      </c>
      <c r="C117" s="243">
        <v>3</v>
      </c>
      <c r="D117" s="75" t="s">
        <v>137</v>
      </c>
      <c r="E117" s="16"/>
      <c r="F117" s="101" t="s">
        <v>137</v>
      </c>
      <c r="G117" s="243">
        <v>3</v>
      </c>
      <c r="H117" s="243">
        <v>2</v>
      </c>
      <c r="I117" s="75" t="s">
        <v>45</v>
      </c>
    </row>
    <row r="118" spans="1:9" ht="19.5" customHeight="1">
      <c r="A118" s="229" t="s">
        <v>4</v>
      </c>
      <c r="B118" s="245">
        <v>4</v>
      </c>
      <c r="C118" s="245">
        <v>0</v>
      </c>
      <c r="D118" s="75" t="s">
        <v>45</v>
      </c>
      <c r="E118" s="16"/>
      <c r="F118" s="101" t="s">
        <v>136</v>
      </c>
      <c r="G118" s="245">
        <v>1</v>
      </c>
      <c r="H118" s="245">
        <v>4</v>
      </c>
      <c r="I118" s="75" t="s">
        <v>135</v>
      </c>
    </row>
    <row r="119" spans="1:9" ht="19.5" customHeight="1">
      <c r="A119" s="213" t="s">
        <v>8</v>
      </c>
      <c r="B119" s="267"/>
      <c r="C119" s="267"/>
      <c r="D119" s="267"/>
      <c r="E119" s="17"/>
      <c r="F119" s="211" t="s">
        <v>8</v>
      </c>
      <c r="G119" s="267" t="s">
        <v>179</v>
      </c>
      <c r="H119" s="267"/>
      <c r="I119" s="267"/>
    </row>
    <row r="120" spans="1:9" ht="19.5" customHeight="1">
      <c r="A120" s="17"/>
      <c r="B120" s="17"/>
      <c r="C120" s="17"/>
      <c r="D120" s="218"/>
      <c r="E120" s="17"/>
      <c r="F120" s="212"/>
      <c r="G120" s="17"/>
      <c r="H120" s="17"/>
      <c r="I120" s="218"/>
    </row>
    <row r="121" spans="1:9" ht="19.5" customHeight="1">
      <c r="A121" s="17"/>
      <c r="B121" s="17"/>
      <c r="C121" s="17"/>
      <c r="D121" s="218"/>
      <c r="E121" s="17"/>
      <c r="F121" s="212"/>
      <c r="G121" s="17"/>
      <c r="H121" s="17"/>
      <c r="I121" s="218"/>
    </row>
    <row r="122" spans="1:9" ht="19.5" customHeight="1">
      <c r="A122" s="227" t="s">
        <v>159</v>
      </c>
      <c r="B122" s="17"/>
      <c r="C122" s="17"/>
      <c r="D122" s="218"/>
      <c r="E122" s="17"/>
      <c r="F122" s="210" t="s">
        <v>160</v>
      </c>
      <c r="G122" s="17"/>
      <c r="H122" s="17"/>
      <c r="I122" s="218"/>
    </row>
    <row r="123" spans="1:9" ht="19.5" customHeight="1">
      <c r="A123" s="266" t="s">
        <v>231</v>
      </c>
      <c r="B123" s="266"/>
      <c r="C123" s="266"/>
      <c r="D123" s="266"/>
      <c r="E123" s="9"/>
      <c r="F123" s="266" t="s">
        <v>232</v>
      </c>
      <c r="G123" s="266"/>
      <c r="H123" s="266"/>
      <c r="I123" s="266"/>
    </row>
    <row r="124" spans="1:9" ht="19.5" customHeight="1">
      <c r="A124" s="229" t="s">
        <v>45</v>
      </c>
      <c r="B124" s="243">
        <v>2</v>
      </c>
      <c r="C124" s="243">
        <v>3</v>
      </c>
      <c r="D124" s="75" t="s">
        <v>0</v>
      </c>
      <c r="E124" s="16"/>
      <c r="F124" s="101" t="s">
        <v>4</v>
      </c>
      <c r="G124" s="243">
        <v>1</v>
      </c>
      <c r="H124" s="243">
        <v>4</v>
      </c>
      <c r="I124" s="75" t="s">
        <v>1</v>
      </c>
    </row>
    <row r="125" spans="1:9" ht="19.5" customHeight="1">
      <c r="A125" s="229" t="s">
        <v>138</v>
      </c>
      <c r="B125" s="243">
        <v>5</v>
      </c>
      <c r="C125" s="243">
        <v>0</v>
      </c>
      <c r="D125" s="75" t="s">
        <v>97</v>
      </c>
      <c r="E125" s="16"/>
      <c r="F125" s="101" t="s">
        <v>136</v>
      </c>
      <c r="G125" s="243">
        <v>3</v>
      </c>
      <c r="H125" s="243">
        <v>2</v>
      </c>
      <c r="I125" s="75" t="s">
        <v>89</v>
      </c>
    </row>
    <row r="126" spans="1:9" ht="19.5" customHeight="1">
      <c r="A126" s="229" t="s">
        <v>93</v>
      </c>
      <c r="B126" s="245">
        <v>4</v>
      </c>
      <c r="C126" s="245">
        <v>1</v>
      </c>
      <c r="D126" s="75" t="s">
        <v>136</v>
      </c>
      <c r="E126" s="16"/>
      <c r="F126" s="101" t="s">
        <v>97</v>
      </c>
      <c r="G126" s="243">
        <v>4</v>
      </c>
      <c r="H126" s="243">
        <v>1</v>
      </c>
      <c r="I126" s="75" t="s">
        <v>45</v>
      </c>
    </row>
    <row r="127" spans="1:9" ht="19.5" customHeight="1">
      <c r="A127" s="229" t="s">
        <v>89</v>
      </c>
      <c r="B127" s="243">
        <v>4</v>
      </c>
      <c r="C127" s="243">
        <v>1</v>
      </c>
      <c r="D127" s="75" t="s">
        <v>1</v>
      </c>
      <c r="E127" s="16"/>
      <c r="F127" s="101" t="s">
        <v>137</v>
      </c>
      <c r="G127" s="243">
        <v>3</v>
      </c>
      <c r="H127" s="243">
        <v>2</v>
      </c>
      <c r="I127" s="75" t="s">
        <v>135</v>
      </c>
    </row>
    <row r="128" spans="1:9" ht="19.5" customHeight="1">
      <c r="A128" s="229" t="s">
        <v>2</v>
      </c>
      <c r="B128" s="243">
        <v>1</v>
      </c>
      <c r="C128" s="243">
        <v>4</v>
      </c>
      <c r="D128" s="75" t="s">
        <v>137</v>
      </c>
      <c r="E128" s="16"/>
      <c r="F128" s="101" t="s">
        <v>0</v>
      </c>
      <c r="G128" s="243">
        <v>4</v>
      </c>
      <c r="H128" s="243">
        <v>1</v>
      </c>
      <c r="I128" s="75" t="s">
        <v>2</v>
      </c>
    </row>
    <row r="129" spans="1:9" ht="19.5" customHeight="1">
      <c r="A129" s="229" t="s">
        <v>135</v>
      </c>
      <c r="B129" s="243">
        <v>3</v>
      </c>
      <c r="C129" s="243">
        <v>2</v>
      </c>
      <c r="D129" s="75" t="s">
        <v>4</v>
      </c>
      <c r="E129" s="16"/>
      <c r="F129" s="101" t="s">
        <v>93</v>
      </c>
      <c r="G129" s="243">
        <v>0</v>
      </c>
      <c r="H129" s="243">
        <v>5</v>
      </c>
      <c r="I129" s="75" t="s">
        <v>138</v>
      </c>
    </row>
    <row r="130" spans="1:9" ht="19.5" customHeight="1">
      <c r="A130" s="213" t="s">
        <v>8</v>
      </c>
      <c r="B130" s="267"/>
      <c r="C130" s="267"/>
      <c r="D130" s="267"/>
      <c r="E130" s="17"/>
      <c r="F130" s="211" t="s">
        <v>8</v>
      </c>
      <c r="G130" s="267" t="s">
        <v>266</v>
      </c>
      <c r="H130" s="267"/>
      <c r="I130" s="267"/>
    </row>
    <row r="131" spans="1:9" ht="19.5" customHeight="1">
      <c r="A131" s="17"/>
      <c r="B131" s="17"/>
      <c r="C131" s="17"/>
      <c r="D131" s="218"/>
      <c r="E131" s="17"/>
      <c r="F131" s="212"/>
      <c r="G131" s="17"/>
      <c r="H131" s="17"/>
      <c r="I131" s="218"/>
    </row>
    <row r="132" spans="1:9" ht="19.5" customHeight="1">
      <c r="A132" s="17"/>
      <c r="B132" s="17"/>
      <c r="C132" s="17"/>
      <c r="D132" s="218"/>
      <c r="E132" s="17"/>
      <c r="F132" s="212"/>
      <c r="G132" s="17"/>
      <c r="H132" s="17"/>
      <c r="I132" s="218"/>
    </row>
    <row r="133" spans="1:9" ht="19.5" customHeight="1" hidden="1">
      <c r="A133" s="227" t="s">
        <v>161</v>
      </c>
      <c r="B133" s="17"/>
      <c r="C133" s="17"/>
      <c r="D133" s="218"/>
      <c r="E133" s="17"/>
      <c r="F133" s="210" t="s">
        <v>162</v>
      </c>
      <c r="G133" s="17"/>
      <c r="H133" s="17"/>
      <c r="I133" s="218"/>
    </row>
    <row r="134" spans="1:256" ht="19.5" customHeight="1" hidden="1">
      <c r="A134" s="266"/>
      <c r="B134" s="266"/>
      <c r="C134" s="266"/>
      <c r="D134" s="266"/>
      <c r="E134" s="9"/>
      <c r="F134" s="266"/>
      <c r="G134" s="266"/>
      <c r="H134" s="266"/>
      <c r="I134" s="266"/>
      <c r="J134" s="265"/>
      <c r="K134" s="265"/>
      <c r="L134" s="265"/>
      <c r="M134" s="265"/>
      <c r="N134" s="9"/>
      <c r="O134" s="265"/>
      <c r="P134" s="265"/>
      <c r="Q134" s="265"/>
      <c r="R134" s="265"/>
      <c r="S134" s="265"/>
      <c r="T134" s="265"/>
      <c r="U134" s="265"/>
      <c r="V134" s="265"/>
      <c r="W134" s="9"/>
      <c r="X134" s="265"/>
      <c r="Y134" s="265"/>
      <c r="Z134" s="265"/>
      <c r="AA134" s="265"/>
      <c r="AB134" s="265"/>
      <c r="AC134" s="265"/>
      <c r="AD134" s="265"/>
      <c r="AE134" s="265"/>
      <c r="AF134" s="9"/>
      <c r="AG134" s="265"/>
      <c r="AH134" s="265"/>
      <c r="AI134" s="265"/>
      <c r="AJ134" s="265"/>
      <c r="AK134" s="265"/>
      <c r="AL134" s="265"/>
      <c r="AM134" s="265"/>
      <c r="AN134" s="265"/>
      <c r="AO134" s="9"/>
      <c r="AP134" s="265"/>
      <c r="AQ134" s="265"/>
      <c r="AR134" s="265"/>
      <c r="AS134" s="265"/>
      <c r="AT134" s="265"/>
      <c r="AU134" s="265"/>
      <c r="AV134" s="265"/>
      <c r="AW134" s="265"/>
      <c r="AX134" s="9"/>
      <c r="AY134" s="265"/>
      <c r="AZ134" s="265"/>
      <c r="BA134" s="265"/>
      <c r="BB134" s="265"/>
      <c r="BC134" s="265"/>
      <c r="BD134" s="265"/>
      <c r="BE134" s="265"/>
      <c r="BF134" s="265"/>
      <c r="BG134" s="9"/>
      <c r="BH134" s="265"/>
      <c r="BI134" s="265"/>
      <c r="BJ134" s="265"/>
      <c r="BK134" s="265"/>
      <c r="BL134" s="265"/>
      <c r="BM134" s="265"/>
      <c r="BN134" s="265"/>
      <c r="BO134" s="265"/>
      <c r="BP134" s="9"/>
      <c r="BQ134" s="265"/>
      <c r="BR134" s="265"/>
      <c r="BS134" s="265"/>
      <c r="BT134" s="265"/>
      <c r="BU134" s="265"/>
      <c r="BV134" s="265"/>
      <c r="BW134" s="265"/>
      <c r="BX134" s="265"/>
      <c r="BY134" s="9"/>
      <c r="BZ134" s="265"/>
      <c r="CA134" s="265"/>
      <c r="CB134" s="265"/>
      <c r="CC134" s="265"/>
      <c r="CD134" s="265"/>
      <c r="CE134" s="265"/>
      <c r="CF134" s="265"/>
      <c r="CG134" s="265"/>
      <c r="CH134" s="9"/>
      <c r="CI134" s="265"/>
      <c r="CJ134" s="265"/>
      <c r="CK134" s="265"/>
      <c r="CL134" s="265"/>
      <c r="CM134" s="265"/>
      <c r="CN134" s="265"/>
      <c r="CO134" s="265"/>
      <c r="CP134" s="265"/>
      <c r="CQ134" s="9"/>
      <c r="CR134" s="265"/>
      <c r="CS134" s="265"/>
      <c r="CT134" s="265"/>
      <c r="CU134" s="265"/>
      <c r="CV134" s="265"/>
      <c r="CW134" s="265"/>
      <c r="CX134" s="265"/>
      <c r="CY134" s="265"/>
      <c r="CZ134" s="9"/>
      <c r="DA134" s="265"/>
      <c r="DB134" s="265"/>
      <c r="DC134" s="265"/>
      <c r="DD134" s="265"/>
      <c r="DE134" s="265"/>
      <c r="DF134" s="265"/>
      <c r="DG134" s="265"/>
      <c r="DH134" s="265"/>
      <c r="DI134" s="9"/>
      <c r="DJ134" s="265"/>
      <c r="DK134" s="265"/>
      <c r="DL134" s="265"/>
      <c r="DM134" s="265"/>
      <c r="DN134" s="265"/>
      <c r="DO134" s="265"/>
      <c r="DP134" s="265"/>
      <c r="DQ134" s="265"/>
      <c r="DR134" s="9"/>
      <c r="DS134" s="265"/>
      <c r="DT134" s="265"/>
      <c r="DU134" s="265"/>
      <c r="DV134" s="265"/>
      <c r="DW134" s="265"/>
      <c r="DX134" s="265"/>
      <c r="DY134" s="265"/>
      <c r="DZ134" s="265"/>
      <c r="EA134" s="9"/>
      <c r="EB134" s="265"/>
      <c r="EC134" s="265"/>
      <c r="ED134" s="265"/>
      <c r="EE134" s="265"/>
      <c r="EF134" s="265"/>
      <c r="EG134" s="265"/>
      <c r="EH134" s="265"/>
      <c r="EI134" s="265"/>
      <c r="EJ134" s="9"/>
      <c r="EK134" s="265"/>
      <c r="EL134" s="265"/>
      <c r="EM134" s="265"/>
      <c r="EN134" s="265"/>
      <c r="EO134" s="265"/>
      <c r="EP134" s="265"/>
      <c r="EQ134" s="265"/>
      <c r="ER134" s="265"/>
      <c r="ES134" s="9"/>
      <c r="ET134" s="265"/>
      <c r="EU134" s="265"/>
      <c r="EV134" s="265"/>
      <c r="EW134" s="265"/>
      <c r="EX134" s="265"/>
      <c r="EY134" s="265"/>
      <c r="EZ134" s="265"/>
      <c r="FA134" s="265"/>
      <c r="FB134" s="9"/>
      <c r="FC134" s="265"/>
      <c r="FD134" s="265"/>
      <c r="FE134" s="265"/>
      <c r="FF134" s="265"/>
      <c r="FG134" s="265"/>
      <c r="FH134" s="265"/>
      <c r="FI134" s="265"/>
      <c r="FJ134" s="265"/>
      <c r="FK134" s="9"/>
      <c r="FL134" s="265"/>
      <c r="FM134" s="265"/>
      <c r="FN134" s="265"/>
      <c r="FO134" s="265"/>
      <c r="FP134" s="265"/>
      <c r="FQ134" s="265"/>
      <c r="FR134" s="265"/>
      <c r="FS134" s="265"/>
      <c r="FT134" s="9"/>
      <c r="FU134" s="265"/>
      <c r="FV134" s="265"/>
      <c r="FW134" s="265"/>
      <c r="FX134" s="265"/>
      <c r="FY134" s="265"/>
      <c r="FZ134" s="265"/>
      <c r="GA134" s="265"/>
      <c r="GB134" s="265"/>
      <c r="GC134" s="9"/>
      <c r="GD134" s="265"/>
      <c r="GE134" s="265"/>
      <c r="GF134" s="265"/>
      <c r="GG134" s="265"/>
      <c r="GH134" s="265"/>
      <c r="GI134" s="265"/>
      <c r="GJ134" s="265"/>
      <c r="GK134" s="265"/>
      <c r="GL134" s="9"/>
      <c r="GM134" s="265"/>
      <c r="GN134" s="265"/>
      <c r="GO134" s="265"/>
      <c r="GP134" s="265"/>
      <c r="GQ134" s="265"/>
      <c r="GR134" s="265"/>
      <c r="GS134" s="265"/>
      <c r="GT134" s="265"/>
      <c r="GU134" s="9"/>
      <c r="GV134" s="265"/>
      <c r="GW134" s="265"/>
      <c r="GX134" s="265"/>
      <c r="GY134" s="265"/>
      <c r="GZ134" s="265"/>
      <c r="HA134" s="265"/>
      <c r="HB134" s="265"/>
      <c r="HC134" s="265"/>
      <c r="HD134" s="9"/>
      <c r="HE134" s="265"/>
      <c r="HF134" s="265"/>
      <c r="HG134" s="265"/>
      <c r="HH134" s="265"/>
      <c r="HI134" s="265"/>
      <c r="HJ134" s="265"/>
      <c r="HK134" s="265"/>
      <c r="HL134" s="265"/>
      <c r="HM134" s="9"/>
      <c r="HN134" s="265"/>
      <c r="HO134" s="265"/>
      <c r="HP134" s="265"/>
      <c r="HQ134" s="265"/>
      <c r="HR134" s="265"/>
      <c r="HS134" s="265"/>
      <c r="HT134" s="265"/>
      <c r="HU134" s="265"/>
      <c r="HV134" s="9"/>
      <c r="HW134" s="265"/>
      <c r="HX134" s="265"/>
      <c r="HY134" s="265"/>
      <c r="HZ134" s="265"/>
      <c r="IA134" s="265"/>
      <c r="IB134" s="265"/>
      <c r="IC134" s="265"/>
      <c r="ID134" s="265"/>
      <c r="IE134" s="9"/>
      <c r="IF134" s="265"/>
      <c r="IG134" s="265"/>
      <c r="IH134" s="265"/>
      <c r="II134" s="265"/>
      <c r="IJ134" s="265"/>
      <c r="IK134" s="265"/>
      <c r="IL134" s="265"/>
      <c r="IM134" s="265"/>
      <c r="IN134" s="9"/>
      <c r="IO134" s="265"/>
      <c r="IP134" s="265"/>
      <c r="IQ134" s="265"/>
      <c r="IR134" s="265"/>
      <c r="IS134" s="265"/>
      <c r="IT134" s="265"/>
      <c r="IU134" s="265"/>
      <c r="IV134" s="265"/>
    </row>
    <row r="135" spans="1:256" ht="19.5" customHeight="1" hidden="1">
      <c r="A135" s="229"/>
      <c r="B135" s="74"/>
      <c r="C135" s="74"/>
      <c r="D135" s="75"/>
      <c r="E135" s="16"/>
      <c r="F135" s="101"/>
      <c r="G135" s="74"/>
      <c r="H135" s="74"/>
      <c r="I135" s="75"/>
      <c r="J135" s="52"/>
      <c r="K135" s="53"/>
      <c r="L135" s="53"/>
      <c r="M135" s="54"/>
      <c r="N135" s="16"/>
      <c r="O135" s="52"/>
      <c r="P135" s="53"/>
      <c r="Q135" s="53"/>
      <c r="R135" s="54"/>
      <c r="S135" s="52"/>
      <c r="T135" s="53"/>
      <c r="U135" s="53"/>
      <c r="V135" s="54"/>
      <c r="W135" s="16"/>
      <c r="X135" s="52"/>
      <c r="Y135" s="53"/>
      <c r="Z135" s="53"/>
      <c r="AA135" s="54"/>
      <c r="AB135" s="52"/>
      <c r="AC135" s="53"/>
      <c r="AD135" s="53"/>
      <c r="AE135" s="54"/>
      <c r="AF135" s="16"/>
      <c r="AG135" s="52"/>
      <c r="AH135" s="53"/>
      <c r="AI135" s="53"/>
      <c r="AJ135" s="54"/>
      <c r="AK135" s="52"/>
      <c r="AL135" s="53"/>
      <c r="AM135" s="53"/>
      <c r="AN135" s="54"/>
      <c r="AO135" s="16"/>
      <c r="AP135" s="52"/>
      <c r="AQ135" s="53"/>
      <c r="AR135" s="53"/>
      <c r="AS135" s="54"/>
      <c r="AT135" s="52"/>
      <c r="AU135" s="53"/>
      <c r="AV135" s="53"/>
      <c r="AW135" s="54"/>
      <c r="AX135" s="16"/>
      <c r="AY135" s="52"/>
      <c r="AZ135" s="53"/>
      <c r="BA135" s="53"/>
      <c r="BB135" s="54"/>
      <c r="BC135" s="52"/>
      <c r="BD135" s="53"/>
      <c r="BE135" s="53"/>
      <c r="BF135" s="54"/>
      <c r="BG135" s="16"/>
      <c r="BH135" s="52"/>
      <c r="BI135" s="53"/>
      <c r="BJ135" s="53"/>
      <c r="BK135" s="54"/>
      <c r="BL135" s="52"/>
      <c r="BM135" s="53"/>
      <c r="BN135" s="53"/>
      <c r="BO135" s="54"/>
      <c r="BP135" s="16"/>
      <c r="BQ135" s="52"/>
      <c r="BR135" s="53"/>
      <c r="BS135" s="53"/>
      <c r="BT135" s="54"/>
      <c r="BU135" s="52"/>
      <c r="BV135" s="53"/>
      <c r="BW135" s="53"/>
      <c r="BX135" s="54"/>
      <c r="BY135" s="16"/>
      <c r="BZ135" s="52"/>
      <c r="CA135" s="53"/>
      <c r="CB135" s="53"/>
      <c r="CC135" s="54"/>
      <c r="CD135" s="52"/>
      <c r="CE135" s="53"/>
      <c r="CF135" s="53"/>
      <c r="CG135" s="54"/>
      <c r="CH135" s="16"/>
      <c r="CI135" s="52"/>
      <c r="CJ135" s="53"/>
      <c r="CK135" s="53"/>
      <c r="CL135" s="54"/>
      <c r="CM135" s="52"/>
      <c r="CN135" s="53"/>
      <c r="CO135" s="53"/>
      <c r="CP135" s="54"/>
      <c r="CQ135" s="16"/>
      <c r="CR135" s="52"/>
      <c r="CS135" s="53"/>
      <c r="CT135" s="53"/>
      <c r="CU135" s="54"/>
      <c r="CV135" s="52"/>
      <c r="CW135" s="53"/>
      <c r="CX135" s="53"/>
      <c r="CY135" s="54"/>
      <c r="CZ135" s="16"/>
      <c r="DA135" s="52"/>
      <c r="DB135" s="53"/>
      <c r="DC135" s="53"/>
      <c r="DD135" s="54"/>
      <c r="DE135" s="52"/>
      <c r="DF135" s="53"/>
      <c r="DG135" s="53"/>
      <c r="DH135" s="54"/>
      <c r="DI135" s="16"/>
      <c r="DJ135" s="52"/>
      <c r="DK135" s="53"/>
      <c r="DL135" s="53"/>
      <c r="DM135" s="54"/>
      <c r="DN135" s="52"/>
      <c r="DO135" s="53"/>
      <c r="DP135" s="53"/>
      <c r="DQ135" s="54"/>
      <c r="DR135" s="16"/>
      <c r="DS135" s="52"/>
      <c r="DT135" s="53"/>
      <c r="DU135" s="53"/>
      <c r="DV135" s="54"/>
      <c r="DW135" s="52"/>
      <c r="DX135" s="53"/>
      <c r="DY135" s="53"/>
      <c r="DZ135" s="54"/>
      <c r="EA135" s="16"/>
      <c r="EB135" s="52"/>
      <c r="EC135" s="53"/>
      <c r="ED135" s="53"/>
      <c r="EE135" s="54"/>
      <c r="EF135" s="52"/>
      <c r="EG135" s="53"/>
      <c r="EH135" s="53"/>
      <c r="EI135" s="54"/>
      <c r="EJ135" s="16"/>
      <c r="EK135" s="52"/>
      <c r="EL135" s="53"/>
      <c r="EM135" s="53"/>
      <c r="EN135" s="54"/>
      <c r="EO135" s="52"/>
      <c r="EP135" s="53"/>
      <c r="EQ135" s="53"/>
      <c r="ER135" s="54"/>
      <c r="ES135" s="16"/>
      <c r="ET135" s="52"/>
      <c r="EU135" s="53"/>
      <c r="EV135" s="53"/>
      <c r="EW135" s="54"/>
      <c r="EX135" s="52"/>
      <c r="EY135" s="53"/>
      <c r="EZ135" s="53"/>
      <c r="FA135" s="54"/>
      <c r="FB135" s="16"/>
      <c r="FC135" s="52"/>
      <c r="FD135" s="53"/>
      <c r="FE135" s="53"/>
      <c r="FF135" s="54"/>
      <c r="FG135" s="52"/>
      <c r="FH135" s="53"/>
      <c r="FI135" s="53"/>
      <c r="FJ135" s="54"/>
      <c r="FK135" s="16"/>
      <c r="FL135" s="52"/>
      <c r="FM135" s="53"/>
      <c r="FN135" s="53"/>
      <c r="FO135" s="54"/>
      <c r="FP135" s="52"/>
      <c r="FQ135" s="53"/>
      <c r="FR135" s="53"/>
      <c r="FS135" s="54"/>
      <c r="FT135" s="16"/>
      <c r="FU135" s="52"/>
      <c r="FV135" s="53"/>
      <c r="FW135" s="53"/>
      <c r="FX135" s="54"/>
      <c r="FY135" s="52"/>
      <c r="FZ135" s="53"/>
      <c r="GA135" s="53"/>
      <c r="GB135" s="54"/>
      <c r="GC135" s="16"/>
      <c r="GD135" s="52"/>
      <c r="GE135" s="53"/>
      <c r="GF135" s="53"/>
      <c r="GG135" s="54"/>
      <c r="GH135" s="52"/>
      <c r="GI135" s="53"/>
      <c r="GJ135" s="53"/>
      <c r="GK135" s="54"/>
      <c r="GL135" s="16"/>
      <c r="GM135" s="52"/>
      <c r="GN135" s="53"/>
      <c r="GO135" s="53"/>
      <c r="GP135" s="54"/>
      <c r="GQ135" s="52"/>
      <c r="GR135" s="53"/>
      <c r="GS135" s="53"/>
      <c r="GT135" s="54"/>
      <c r="GU135" s="16"/>
      <c r="GV135" s="52"/>
      <c r="GW135" s="53"/>
      <c r="GX135" s="53"/>
      <c r="GY135" s="54"/>
      <c r="GZ135" s="52"/>
      <c r="HA135" s="53"/>
      <c r="HB135" s="53"/>
      <c r="HC135" s="54"/>
      <c r="HD135" s="16"/>
      <c r="HE135" s="52"/>
      <c r="HF135" s="53"/>
      <c r="HG135" s="53"/>
      <c r="HH135" s="54"/>
      <c r="HI135" s="52"/>
      <c r="HJ135" s="53"/>
      <c r="HK135" s="53"/>
      <c r="HL135" s="54"/>
      <c r="HM135" s="16"/>
      <c r="HN135" s="52"/>
      <c r="HO135" s="53"/>
      <c r="HP135" s="53"/>
      <c r="HQ135" s="54"/>
      <c r="HR135" s="52"/>
      <c r="HS135" s="53"/>
      <c r="HT135" s="53"/>
      <c r="HU135" s="54"/>
      <c r="HV135" s="16"/>
      <c r="HW135" s="52"/>
      <c r="HX135" s="53"/>
      <c r="HY135" s="53"/>
      <c r="HZ135" s="54"/>
      <c r="IA135" s="52"/>
      <c r="IB135" s="53"/>
      <c r="IC135" s="53"/>
      <c r="ID135" s="54"/>
      <c r="IE135" s="16"/>
      <c r="IF135" s="52"/>
      <c r="IG135" s="53"/>
      <c r="IH135" s="53"/>
      <c r="II135" s="54"/>
      <c r="IJ135" s="52"/>
      <c r="IK135" s="53"/>
      <c r="IL135" s="53"/>
      <c r="IM135" s="54"/>
      <c r="IN135" s="16"/>
      <c r="IO135" s="52"/>
      <c r="IP135" s="53"/>
      <c r="IQ135" s="53"/>
      <c r="IR135" s="54"/>
      <c r="IS135" s="52"/>
      <c r="IT135" s="53"/>
      <c r="IU135" s="53"/>
      <c r="IV135" s="54"/>
    </row>
    <row r="136" spans="1:256" ht="19.5" customHeight="1" hidden="1">
      <c r="A136" s="229"/>
      <c r="B136" s="74"/>
      <c r="C136" s="74"/>
      <c r="D136" s="75"/>
      <c r="E136" s="16"/>
      <c r="F136" s="101"/>
      <c r="G136" s="74"/>
      <c r="H136" s="74"/>
      <c r="I136" s="75"/>
      <c r="J136" s="52"/>
      <c r="K136" s="53"/>
      <c r="L136" s="53"/>
      <c r="M136" s="54"/>
      <c r="N136" s="16"/>
      <c r="O136" s="52"/>
      <c r="P136" s="53"/>
      <c r="Q136" s="53"/>
      <c r="R136" s="54"/>
      <c r="S136" s="52"/>
      <c r="T136" s="53"/>
      <c r="U136" s="53"/>
      <c r="V136" s="54"/>
      <c r="W136" s="16"/>
      <c r="X136" s="52"/>
      <c r="Y136" s="53"/>
      <c r="Z136" s="53"/>
      <c r="AA136" s="54"/>
      <c r="AB136" s="52"/>
      <c r="AC136" s="53"/>
      <c r="AD136" s="53"/>
      <c r="AE136" s="54"/>
      <c r="AF136" s="16"/>
      <c r="AG136" s="52"/>
      <c r="AH136" s="53"/>
      <c r="AI136" s="53"/>
      <c r="AJ136" s="54"/>
      <c r="AK136" s="52"/>
      <c r="AL136" s="53"/>
      <c r="AM136" s="53"/>
      <c r="AN136" s="54"/>
      <c r="AO136" s="16"/>
      <c r="AP136" s="52"/>
      <c r="AQ136" s="53"/>
      <c r="AR136" s="53"/>
      <c r="AS136" s="54"/>
      <c r="AT136" s="52"/>
      <c r="AU136" s="53"/>
      <c r="AV136" s="53"/>
      <c r="AW136" s="54"/>
      <c r="AX136" s="16"/>
      <c r="AY136" s="52"/>
      <c r="AZ136" s="53"/>
      <c r="BA136" s="53"/>
      <c r="BB136" s="54"/>
      <c r="BC136" s="52"/>
      <c r="BD136" s="53"/>
      <c r="BE136" s="53"/>
      <c r="BF136" s="54"/>
      <c r="BG136" s="16"/>
      <c r="BH136" s="52"/>
      <c r="BI136" s="53"/>
      <c r="BJ136" s="53"/>
      <c r="BK136" s="54"/>
      <c r="BL136" s="52"/>
      <c r="BM136" s="53"/>
      <c r="BN136" s="53"/>
      <c r="BO136" s="54"/>
      <c r="BP136" s="16"/>
      <c r="BQ136" s="52"/>
      <c r="BR136" s="53"/>
      <c r="BS136" s="53"/>
      <c r="BT136" s="54"/>
      <c r="BU136" s="52"/>
      <c r="BV136" s="53"/>
      <c r="BW136" s="53"/>
      <c r="BX136" s="54"/>
      <c r="BY136" s="16"/>
      <c r="BZ136" s="52"/>
      <c r="CA136" s="53"/>
      <c r="CB136" s="53"/>
      <c r="CC136" s="54"/>
      <c r="CD136" s="52"/>
      <c r="CE136" s="53"/>
      <c r="CF136" s="53"/>
      <c r="CG136" s="54"/>
      <c r="CH136" s="16"/>
      <c r="CI136" s="52"/>
      <c r="CJ136" s="53"/>
      <c r="CK136" s="53"/>
      <c r="CL136" s="54"/>
      <c r="CM136" s="52"/>
      <c r="CN136" s="53"/>
      <c r="CO136" s="53"/>
      <c r="CP136" s="54"/>
      <c r="CQ136" s="16"/>
      <c r="CR136" s="52"/>
      <c r="CS136" s="53"/>
      <c r="CT136" s="53"/>
      <c r="CU136" s="54"/>
      <c r="CV136" s="52"/>
      <c r="CW136" s="53"/>
      <c r="CX136" s="53"/>
      <c r="CY136" s="54"/>
      <c r="CZ136" s="16"/>
      <c r="DA136" s="52"/>
      <c r="DB136" s="53"/>
      <c r="DC136" s="53"/>
      <c r="DD136" s="54"/>
      <c r="DE136" s="52"/>
      <c r="DF136" s="53"/>
      <c r="DG136" s="53"/>
      <c r="DH136" s="54"/>
      <c r="DI136" s="16"/>
      <c r="DJ136" s="52"/>
      <c r="DK136" s="53"/>
      <c r="DL136" s="53"/>
      <c r="DM136" s="54"/>
      <c r="DN136" s="52"/>
      <c r="DO136" s="53"/>
      <c r="DP136" s="53"/>
      <c r="DQ136" s="54"/>
      <c r="DR136" s="16"/>
      <c r="DS136" s="52"/>
      <c r="DT136" s="53"/>
      <c r="DU136" s="53"/>
      <c r="DV136" s="54"/>
      <c r="DW136" s="52"/>
      <c r="DX136" s="53"/>
      <c r="DY136" s="53"/>
      <c r="DZ136" s="54"/>
      <c r="EA136" s="16"/>
      <c r="EB136" s="52"/>
      <c r="EC136" s="53"/>
      <c r="ED136" s="53"/>
      <c r="EE136" s="54"/>
      <c r="EF136" s="52"/>
      <c r="EG136" s="53"/>
      <c r="EH136" s="53"/>
      <c r="EI136" s="54"/>
      <c r="EJ136" s="16"/>
      <c r="EK136" s="52"/>
      <c r="EL136" s="53"/>
      <c r="EM136" s="53"/>
      <c r="EN136" s="54"/>
      <c r="EO136" s="52"/>
      <c r="EP136" s="53"/>
      <c r="EQ136" s="53"/>
      <c r="ER136" s="54"/>
      <c r="ES136" s="16"/>
      <c r="ET136" s="52"/>
      <c r="EU136" s="53"/>
      <c r="EV136" s="53"/>
      <c r="EW136" s="54"/>
      <c r="EX136" s="52"/>
      <c r="EY136" s="53"/>
      <c r="EZ136" s="53"/>
      <c r="FA136" s="54"/>
      <c r="FB136" s="16"/>
      <c r="FC136" s="52"/>
      <c r="FD136" s="53"/>
      <c r="FE136" s="53"/>
      <c r="FF136" s="54"/>
      <c r="FG136" s="52"/>
      <c r="FH136" s="53"/>
      <c r="FI136" s="53"/>
      <c r="FJ136" s="54"/>
      <c r="FK136" s="16"/>
      <c r="FL136" s="52"/>
      <c r="FM136" s="53"/>
      <c r="FN136" s="53"/>
      <c r="FO136" s="54"/>
      <c r="FP136" s="52"/>
      <c r="FQ136" s="53"/>
      <c r="FR136" s="53"/>
      <c r="FS136" s="54"/>
      <c r="FT136" s="16"/>
      <c r="FU136" s="52"/>
      <c r="FV136" s="53"/>
      <c r="FW136" s="53"/>
      <c r="FX136" s="54"/>
      <c r="FY136" s="52"/>
      <c r="FZ136" s="53"/>
      <c r="GA136" s="53"/>
      <c r="GB136" s="54"/>
      <c r="GC136" s="16"/>
      <c r="GD136" s="52"/>
      <c r="GE136" s="53"/>
      <c r="GF136" s="53"/>
      <c r="GG136" s="54"/>
      <c r="GH136" s="52"/>
      <c r="GI136" s="53"/>
      <c r="GJ136" s="53"/>
      <c r="GK136" s="54"/>
      <c r="GL136" s="16"/>
      <c r="GM136" s="52"/>
      <c r="GN136" s="53"/>
      <c r="GO136" s="53"/>
      <c r="GP136" s="54"/>
      <c r="GQ136" s="52"/>
      <c r="GR136" s="53"/>
      <c r="GS136" s="53"/>
      <c r="GT136" s="54"/>
      <c r="GU136" s="16"/>
      <c r="GV136" s="52"/>
      <c r="GW136" s="53"/>
      <c r="GX136" s="53"/>
      <c r="GY136" s="54"/>
      <c r="GZ136" s="52"/>
      <c r="HA136" s="53"/>
      <c r="HB136" s="53"/>
      <c r="HC136" s="54"/>
      <c r="HD136" s="16"/>
      <c r="HE136" s="52"/>
      <c r="HF136" s="53"/>
      <c r="HG136" s="53"/>
      <c r="HH136" s="54"/>
      <c r="HI136" s="52"/>
      <c r="HJ136" s="53"/>
      <c r="HK136" s="53"/>
      <c r="HL136" s="54"/>
      <c r="HM136" s="16"/>
      <c r="HN136" s="52"/>
      <c r="HO136" s="53"/>
      <c r="HP136" s="53"/>
      <c r="HQ136" s="54"/>
      <c r="HR136" s="52"/>
      <c r="HS136" s="53"/>
      <c r="HT136" s="53"/>
      <c r="HU136" s="54"/>
      <c r="HV136" s="16"/>
      <c r="HW136" s="52"/>
      <c r="HX136" s="53"/>
      <c r="HY136" s="53"/>
      <c r="HZ136" s="54"/>
      <c r="IA136" s="52"/>
      <c r="IB136" s="53"/>
      <c r="IC136" s="53"/>
      <c r="ID136" s="54"/>
      <c r="IE136" s="16"/>
      <c r="IF136" s="52"/>
      <c r="IG136" s="53"/>
      <c r="IH136" s="53"/>
      <c r="II136" s="54"/>
      <c r="IJ136" s="52"/>
      <c r="IK136" s="53"/>
      <c r="IL136" s="53"/>
      <c r="IM136" s="54"/>
      <c r="IN136" s="16"/>
      <c r="IO136" s="52"/>
      <c r="IP136" s="53"/>
      <c r="IQ136" s="53"/>
      <c r="IR136" s="54"/>
      <c r="IS136" s="52"/>
      <c r="IT136" s="53"/>
      <c r="IU136" s="53"/>
      <c r="IV136" s="54"/>
    </row>
    <row r="137" spans="1:256" ht="19.5" customHeight="1" hidden="1">
      <c r="A137" s="229"/>
      <c r="B137" s="74"/>
      <c r="C137" s="74"/>
      <c r="D137" s="75"/>
      <c r="E137" s="16"/>
      <c r="F137" s="101"/>
      <c r="G137" s="74"/>
      <c r="H137" s="74"/>
      <c r="I137" s="75"/>
      <c r="J137" s="52"/>
      <c r="K137" s="53"/>
      <c r="L137" s="53"/>
      <c r="M137" s="54"/>
      <c r="N137" s="16"/>
      <c r="O137" s="52"/>
      <c r="P137" s="53"/>
      <c r="Q137" s="53"/>
      <c r="R137" s="54"/>
      <c r="S137" s="52"/>
      <c r="T137" s="53"/>
      <c r="U137" s="53"/>
      <c r="V137" s="54"/>
      <c r="W137" s="16"/>
      <c r="X137" s="52"/>
      <c r="Y137" s="53"/>
      <c r="Z137" s="53"/>
      <c r="AA137" s="54"/>
      <c r="AB137" s="52"/>
      <c r="AC137" s="53"/>
      <c r="AD137" s="53"/>
      <c r="AE137" s="54"/>
      <c r="AF137" s="16"/>
      <c r="AG137" s="52"/>
      <c r="AH137" s="53"/>
      <c r="AI137" s="53"/>
      <c r="AJ137" s="54"/>
      <c r="AK137" s="52"/>
      <c r="AL137" s="53"/>
      <c r="AM137" s="53"/>
      <c r="AN137" s="54"/>
      <c r="AO137" s="16"/>
      <c r="AP137" s="52"/>
      <c r="AQ137" s="53"/>
      <c r="AR137" s="53"/>
      <c r="AS137" s="54"/>
      <c r="AT137" s="52"/>
      <c r="AU137" s="53"/>
      <c r="AV137" s="53"/>
      <c r="AW137" s="54"/>
      <c r="AX137" s="16"/>
      <c r="AY137" s="52"/>
      <c r="AZ137" s="53"/>
      <c r="BA137" s="53"/>
      <c r="BB137" s="54"/>
      <c r="BC137" s="52"/>
      <c r="BD137" s="53"/>
      <c r="BE137" s="53"/>
      <c r="BF137" s="54"/>
      <c r="BG137" s="16"/>
      <c r="BH137" s="52"/>
      <c r="BI137" s="53"/>
      <c r="BJ137" s="53"/>
      <c r="BK137" s="54"/>
      <c r="BL137" s="52"/>
      <c r="BM137" s="53"/>
      <c r="BN137" s="53"/>
      <c r="BO137" s="54"/>
      <c r="BP137" s="16"/>
      <c r="BQ137" s="52"/>
      <c r="BR137" s="53"/>
      <c r="BS137" s="53"/>
      <c r="BT137" s="54"/>
      <c r="BU137" s="52"/>
      <c r="BV137" s="53"/>
      <c r="BW137" s="53"/>
      <c r="BX137" s="54"/>
      <c r="BY137" s="16"/>
      <c r="BZ137" s="52"/>
      <c r="CA137" s="53"/>
      <c r="CB137" s="53"/>
      <c r="CC137" s="54"/>
      <c r="CD137" s="52"/>
      <c r="CE137" s="53"/>
      <c r="CF137" s="53"/>
      <c r="CG137" s="54"/>
      <c r="CH137" s="16"/>
      <c r="CI137" s="52"/>
      <c r="CJ137" s="53"/>
      <c r="CK137" s="53"/>
      <c r="CL137" s="54"/>
      <c r="CM137" s="52"/>
      <c r="CN137" s="53"/>
      <c r="CO137" s="53"/>
      <c r="CP137" s="54"/>
      <c r="CQ137" s="16"/>
      <c r="CR137" s="52"/>
      <c r="CS137" s="53"/>
      <c r="CT137" s="53"/>
      <c r="CU137" s="54"/>
      <c r="CV137" s="52"/>
      <c r="CW137" s="53"/>
      <c r="CX137" s="53"/>
      <c r="CY137" s="54"/>
      <c r="CZ137" s="16"/>
      <c r="DA137" s="52"/>
      <c r="DB137" s="53"/>
      <c r="DC137" s="53"/>
      <c r="DD137" s="54"/>
      <c r="DE137" s="52"/>
      <c r="DF137" s="53"/>
      <c r="DG137" s="53"/>
      <c r="DH137" s="54"/>
      <c r="DI137" s="16"/>
      <c r="DJ137" s="52"/>
      <c r="DK137" s="53"/>
      <c r="DL137" s="53"/>
      <c r="DM137" s="54"/>
      <c r="DN137" s="52"/>
      <c r="DO137" s="53"/>
      <c r="DP137" s="53"/>
      <c r="DQ137" s="54"/>
      <c r="DR137" s="16"/>
      <c r="DS137" s="52"/>
      <c r="DT137" s="53"/>
      <c r="DU137" s="53"/>
      <c r="DV137" s="54"/>
      <c r="DW137" s="52"/>
      <c r="DX137" s="53"/>
      <c r="DY137" s="53"/>
      <c r="DZ137" s="54"/>
      <c r="EA137" s="16"/>
      <c r="EB137" s="52"/>
      <c r="EC137" s="53"/>
      <c r="ED137" s="53"/>
      <c r="EE137" s="54"/>
      <c r="EF137" s="52"/>
      <c r="EG137" s="53"/>
      <c r="EH137" s="53"/>
      <c r="EI137" s="54"/>
      <c r="EJ137" s="16"/>
      <c r="EK137" s="52"/>
      <c r="EL137" s="53"/>
      <c r="EM137" s="53"/>
      <c r="EN137" s="54"/>
      <c r="EO137" s="52"/>
      <c r="EP137" s="53"/>
      <c r="EQ137" s="53"/>
      <c r="ER137" s="54"/>
      <c r="ES137" s="16"/>
      <c r="ET137" s="52"/>
      <c r="EU137" s="53"/>
      <c r="EV137" s="53"/>
      <c r="EW137" s="54"/>
      <c r="EX137" s="52"/>
      <c r="EY137" s="53"/>
      <c r="EZ137" s="53"/>
      <c r="FA137" s="54"/>
      <c r="FB137" s="16"/>
      <c r="FC137" s="52"/>
      <c r="FD137" s="53"/>
      <c r="FE137" s="53"/>
      <c r="FF137" s="54"/>
      <c r="FG137" s="52"/>
      <c r="FH137" s="53"/>
      <c r="FI137" s="53"/>
      <c r="FJ137" s="54"/>
      <c r="FK137" s="16"/>
      <c r="FL137" s="52"/>
      <c r="FM137" s="53"/>
      <c r="FN137" s="53"/>
      <c r="FO137" s="54"/>
      <c r="FP137" s="52"/>
      <c r="FQ137" s="53"/>
      <c r="FR137" s="53"/>
      <c r="FS137" s="54"/>
      <c r="FT137" s="16"/>
      <c r="FU137" s="52"/>
      <c r="FV137" s="53"/>
      <c r="FW137" s="53"/>
      <c r="FX137" s="54"/>
      <c r="FY137" s="52"/>
      <c r="FZ137" s="53"/>
      <c r="GA137" s="53"/>
      <c r="GB137" s="54"/>
      <c r="GC137" s="16"/>
      <c r="GD137" s="52"/>
      <c r="GE137" s="53"/>
      <c r="GF137" s="53"/>
      <c r="GG137" s="54"/>
      <c r="GH137" s="52"/>
      <c r="GI137" s="53"/>
      <c r="GJ137" s="53"/>
      <c r="GK137" s="54"/>
      <c r="GL137" s="16"/>
      <c r="GM137" s="52"/>
      <c r="GN137" s="53"/>
      <c r="GO137" s="53"/>
      <c r="GP137" s="54"/>
      <c r="GQ137" s="52"/>
      <c r="GR137" s="53"/>
      <c r="GS137" s="53"/>
      <c r="GT137" s="54"/>
      <c r="GU137" s="16"/>
      <c r="GV137" s="52"/>
      <c r="GW137" s="53"/>
      <c r="GX137" s="53"/>
      <c r="GY137" s="54"/>
      <c r="GZ137" s="52"/>
      <c r="HA137" s="53"/>
      <c r="HB137" s="53"/>
      <c r="HC137" s="54"/>
      <c r="HD137" s="16"/>
      <c r="HE137" s="52"/>
      <c r="HF137" s="53"/>
      <c r="HG137" s="53"/>
      <c r="HH137" s="54"/>
      <c r="HI137" s="52"/>
      <c r="HJ137" s="53"/>
      <c r="HK137" s="53"/>
      <c r="HL137" s="54"/>
      <c r="HM137" s="16"/>
      <c r="HN137" s="52"/>
      <c r="HO137" s="53"/>
      <c r="HP137" s="53"/>
      <c r="HQ137" s="54"/>
      <c r="HR137" s="52"/>
      <c r="HS137" s="53"/>
      <c r="HT137" s="53"/>
      <c r="HU137" s="54"/>
      <c r="HV137" s="16"/>
      <c r="HW137" s="52"/>
      <c r="HX137" s="53"/>
      <c r="HY137" s="53"/>
      <c r="HZ137" s="54"/>
      <c r="IA137" s="52"/>
      <c r="IB137" s="53"/>
      <c r="IC137" s="53"/>
      <c r="ID137" s="54"/>
      <c r="IE137" s="16"/>
      <c r="IF137" s="52"/>
      <c r="IG137" s="53"/>
      <c r="IH137" s="53"/>
      <c r="II137" s="54"/>
      <c r="IJ137" s="52"/>
      <c r="IK137" s="53"/>
      <c r="IL137" s="53"/>
      <c r="IM137" s="54"/>
      <c r="IN137" s="16"/>
      <c r="IO137" s="52"/>
      <c r="IP137" s="53"/>
      <c r="IQ137" s="53"/>
      <c r="IR137" s="54"/>
      <c r="IS137" s="52"/>
      <c r="IT137" s="53"/>
      <c r="IU137" s="53"/>
      <c r="IV137" s="54"/>
    </row>
    <row r="138" spans="1:256" ht="19.5" customHeight="1" hidden="1">
      <c r="A138" s="229"/>
      <c r="B138" s="74"/>
      <c r="C138" s="74"/>
      <c r="D138" s="75"/>
      <c r="E138" s="16"/>
      <c r="F138" s="101"/>
      <c r="G138" s="74"/>
      <c r="H138" s="74"/>
      <c r="I138" s="75"/>
      <c r="J138" s="52"/>
      <c r="K138" s="53"/>
      <c r="L138" s="53"/>
      <c r="M138" s="54"/>
      <c r="N138" s="16"/>
      <c r="O138" s="52"/>
      <c r="P138" s="53"/>
      <c r="Q138" s="53"/>
      <c r="R138" s="54"/>
      <c r="S138" s="52"/>
      <c r="T138" s="53"/>
      <c r="U138" s="53"/>
      <c r="V138" s="54"/>
      <c r="W138" s="16"/>
      <c r="X138" s="52"/>
      <c r="Y138" s="53"/>
      <c r="Z138" s="53"/>
      <c r="AA138" s="54"/>
      <c r="AB138" s="52"/>
      <c r="AC138" s="53"/>
      <c r="AD138" s="53"/>
      <c r="AE138" s="54"/>
      <c r="AF138" s="16"/>
      <c r="AG138" s="52"/>
      <c r="AH138" s="53"/>
      <c r="AI138" s="53"/>
      <c r="AJ138" s="54"/>
      <c r="AK138" s="52"/>
      <c r="AL138" s="53"/>
      <c r="AM138" s="53"/>
      <c r="AN138" s="54"/>
      <c r="AO138" s="16"/>
      <c r="AP138" s="52"/>
      <c r="AQ138" s="53"/>
      <c r="AR138" s="53"/>
      <c r="AS138" s="54"/>
      <c r="AT138" s="52"/>
      <c r="AU138" s="53"/>
      <c r="AV138" s="53"/>
      <c r="AW138" s="54"/>
      <c r="AX138" s="16"/>
      <c r="AY138" s="52"/>
      <c r="AZ138" s="53"/>
      <c r="BA138" s="53"/>
      <c r="BB138" s="54"/>
      <c r="BC138" s="52"/>
      <c r="BD138" s="53"/>
      <c r="BE138" s="53"/>
      <c r="BF138" s="54"/>
      <c r="BG138" s="16"/>
      <c r="BH138" s="52"/>
      <c r="BI138" s="53"/>
      <c r="BJ138" s="53"/>
      <c r="BK138" s="54"/>
      <c r="BL138" s="52"/>
      <c r="BM138" s="53"/>
      <c r="BN138" s="53"/>
      <c r="BO138" s="54"/>
      <c r="BP138" s="16"/>
      <c r="BQ138" s="52"/>
      <c r="BR138" s="53"/>
      <c r="BS138" s="53"/>
      <c r="BT138" s="54"/>
      <c r="BU138" s="52"/>
      <c r="BV138" s="53"/>
      <c r="BW138" s="53"/>
      <c r="BX138" s="54"/>
      <c r="BY138" s="16"/>
      <c r="BZ138" s="52"/>
      <c r="CA138" s="53"/>
      <c r="CB138" s="53"/>
      <c r="CC138" s="54"/>
      <c r="CD138" s="52"/>
      <c r="CE138" s="53"/>
      <c r="CF138" s="53"/>
      <c r="CG138" s="54"/>
      <c r="CH138" s="16"/>
      <c r="CI138" s="52"/>
      <c r="CJ138" s="53"/>
      <c r="CK138" s="53"/>
      <c r="CL138" s="54"/>
      <c r="CM138" s="52"/>
      <c r="CN138" s="53"/>
      <c r="CO138" s="53"/>
      <c r="CP138" s="54"/>
      <c r="CQ138" s="16"/>
      <c r="CR138" s="52"/>
      <c r="CS138" s="53"/>
      <c r="CT138" s="53"/>
      <c r="CU138" s="54"/>
      <c r="CV138" s="52"/>
      <c r="CW138" s="53"/>
      <c r="CX138" s="53"/>
      <c r="CY138" s="54"/>
      <c r="CZ138" s="16"/>
      <c r="DA138" s="52"/>
      <c r="DB138" s="53"/>
      <c r="DC138" s="53"/>
      <c r="DD138" s="54"/>
      <c r="DE138" s="52"/>
      <c r="DF138" s="53"/>
      <c r="DG138" s="53"/>
      <c r="DH138" s="54"/>
      <c r="DI138" s="16"/>
      <c r="DJ138" s="52"/>
      <c r="DK138" s="53"/>
      <c r="DL138" s="53"/>
      <c r="DM138" s="54"/>
      <c r="DN138" s="52"/>
      <c r="DO138" s="53"/>
      <c r="DP138" s="53"/>
      <c r="DQ138" s="54"/>
      <c r="DR138" s="16"/>
      <c r="DS138" s="52"/>
      <c r="DT138" s="53"/>
      <c r="DU138" s="53"/>
      <c r="DV138" s="54"/>
      <c r="DW138" s="52"/>
      <c r="DX138" s="53"/>
      <c r="DY138" s="53"/>
      <c r="DZ138" s="54"/>
      <c r="EA138" s="16"/>
      <c r="EB138" s="52"/>
      <c r="EC138" s="53"/>
      <c r="ED138" s="53"/>
      <c r="EE138" s="54"/>
      <c r="EF138" s="52"/>
      <c r="EG138" s="53"/>
      <c r="EH138" s="53"/>
      <c r="EI138" s="54"/>
      <c r="EJ138" s="16"/>
      <c r="EK138" s="52"/>
      <c r="EL138" s="53"/>
      <c r="EM138" s="53"/>
      <c r="EN138" s="54"/>
      <c r="EO138" s="52"/>
      <c r="EP138" s="53"/>
      <c r="EQ138" s="53"/>
      <c r="ER138" s="54"/>
      <c r="ES138" s="16"/>
      <c r="ET138" s="52"/>
      <c r="EU138" s="53"/>
      <c r="EV138" s="53"/>
      <c r="EW138" s="54"/>
      <c r="EX138" s="52"/>
      <c r="EY138" s="53"/>
      <c r="EZ138" s="53"/>
      <c r="FA138" s="54"/>
      <c r="FB138" s="16"/>
      <c r="FC138" s="52"/>
      <c r="FD138" s="53"/>
      <c r="FE138" s="53"/>
      <c r="FF138" s="54"/>
      <c r="FG138" s="52"/>
      <c r="FH138" s="53"/>
      <c r="FI138" s="53"/>
      <c r="FJ138" s="54"/>
      <c r="FK138" s="16"/>
      <c r="FL138" s="52"/>
      <c r="FM138" s="53"/>
      <c r="FN138" s="53"/>
      <c r="FO138" s="54"/>
      <c r="FP138" s="52"/>
      <c r="FQ138" s="53"/>
      <c r="FR138" s="53"/>
      <c r="FS138" s="54"/>
      <c r="FT138" s="16"/>
      <c r="FU138" s="52"/>
      <c r="FV138" s="53"/>
      <c r="FW138" s="53"/>
      <c r="FX138" s="54"/>
      <c r="FY138" s="52"/>
      <c r="FZ138" s="53"/>
      <c r="GA138" s="53"/>
      <c r="GB138" s="54"/>
      <c r="GC138" s="16"/>
      <c r="GD138" s="52"/>
      <c r="GE138" s="53"/>
      <c r="GF138" s="53"/>
      <c r="GG138" s="54"/>
      <c r="GH138" s="52"/>
      <c r="GI138" s="53"/>
      <c r="GJ138" s="53"/>
      <c r="GK138" s="54"/>
      <c r="GL138" s="16"/>
      <c r="GM138" s="52"/>
      <c r="GN138" s="53"/>
      <c r="GO138" s="53"/>
      <c r="GP138" s="54"/>
      <c r="GQ138" s="52"/>
      <c r="GR138" s="53"/>
      <c r="GS138" s="53"/>
      <c r="GT138" s="54"/>
      <c r="GU138" s="16"/>
      <c r="GV138" s="52"/>
      <c r="GW138" s="53"/>
      <c r="GX138" s="53"/>
      <c r="GY138" s="54"/>
      <c r="GZ138" s="52"/>
      <c r="HA138" s="53"/>
      <c r="HB138" s="53"/>
      <c r="HC138" s="54"/>
      <c r="HD138" s="16"/>
      <c r="HE138" s="52"/>
      <c r="HF138" s="53"/>
      <c r="HG138" s="53"/>
      <c r="HH138" s="54"/>
      <c r="HI138" s="52"/>
      <c r="HJ138" s="53"/>
      <c r="HK138" s="53"/>
      <c r="HL138" s="54"/>
      <c r="HM138" s="16"/>
      <c r="HN138" s="52"/>
      <c r="HO138" s="53"/>
      <c r="HP138" s="53"/>
      <c r="HQ138" s="54"/>
      <c r="HR138" s="52"/>
      <c r="HS138" s="53"/>
      <c r="HT138" s="53"/>
      <c r="HU138" s="54"/>
      <c r="HV138" s="16"/>
      <c r="HW138" s="52"/>
      <c r="HX138" s="53"/>
      <c r="HY138" s="53"/>
      <c r="HZ138" s="54"/>
      <c r="IA138" s="52"/>
      <c r="IB138" s="53"/>
      <c r="IC138" s="53"/>
      <c r="ID138" s="54"/>
      <c r="IE138" s="16"/>
      <c r="IF138" s="52"/>
      <c r="IG138" s="53"/>
      <c r="IH138" s="53"/>
      <c r="II138" s="54"/>
      <c r="IJ138" s="52"/>
      <c r="IK138" s="53"/>
      <c r="IL138" s="53"/>
      <c r="IM138" s="54"/>
      <c r="IN138" s="16"/>
      <c r="IO138" s="52"/>
      <c r="IP138" s="53"/>
      <c r="IQ138" s="53"/>
      <c r="IR138" s="54"/>
      <c r="IS138" s="52"/>
      <c r="IT138" s="53"/>
      <c r="IU138" s="53"/>
      <c r="IV138" s="54"/>
    </row>
    <row r="139" spans="1:256" ht="19.5" customHeight="1" hidden="1">
      <c r="A139" s="229"/>
      <c r="B139" s="74"/>
      <c r="C139" s="74"/>
      <c r="D139" s="75"/>
      <c r="E139" s="16"/>
      <c r="F139" s="101"/>
      <c r="G139" s="74"/>
      <c r="H139" s="74"/>
      <c r="I139" s="75"/>
      <c r="J139" s="52"/>
      <c r="K139" s="53"/>
      <c r="L139" s="53"/>
      <c r="M139" s="54"/>
      <c r="N139" s="16"/>
      <c r="O139" s="52"/>
      <c r="P139" s="53"/>
      <c r="Q139" s="53"/>
      <c r="R139" s="54"/>
      <c r="S139" s="52"/>
      <c r="T139" s="53"/>
      <c r="U139" s="53"/>
      <c r="V139" s="54"/>
      <c r="W139" s="16"/>
      <c r="X139" s="52"/>
      <c r="Y139" s="53"/>
      <c r="Z139" s="53"/>
      <c r="AA139" s="54"/>
      <c r="AB139" s="52"/>
      <c r="AC139" s="53"/>
      <c r="AD139" s="53"/>
      <c r="AE139" s="54"/>
      <c r="AF139" s="16"/>
      <c r="AG139" s="52"/>
      <c r="AH139" s="53"/>
      <c r="AI139" s="53"/>
      <c r="AJ139" s="54"/>
      <c r="AK139" s="52"/>
      <c r="AL139" s="53"/>
      <c r="AM139" s="53"/>
      <c r="AN139" s="54"/>
      <c r="AO139" s="16"/>
      <c r="AP139" s="52"/>
      <c r="AQ139" s="53"/>
      <c r="AR139" s="53"/>
      <c r="AS139" s="54"/>
      <c r="AT139" s="52"/>
      <c r="AU139" s="53"/>
      <c r="AV139" s="53"/>
      <c r="AW139" s="54"/>
      <c r="AX139" s="16"/>
      <c r="AY139" s="52"/>
      <c r="AZ139" s="53"/>
      <c r="BA139" s="53"/>
      <c r="BB139" s="54"/>
      <c r="BC139" s="52"/>
      <c r="BD139" s="53"/>
      <c r="BE139" s="53"/>
      <c r="BF139" s="54"/>
      <c r="BG139" s="16"/>
      <c r="BH139" s="52"/>
      <c r="BI139" s="53"/>
      <c r="BJ139" s="53"/>
      <c r="BK139" s="54"/>
      <c r="BL139" s="52"/>
      <c r="BM139" s="53"/>
      <c r="BN139" s="53"/>
      <c r="BO139" s="54"/>
      <c r="BP139" s="16"/>
      <c r="BQ139" s="52"/>
      <c r="BR139" s="53"/>
      <c r="BS139" s="53"/>
      <c r="BT139" s="54"/>
      <c r="BU139" s="52"/>
      <c r="BV139" s="53"/>
      <c r="BW139" s="53"/>
      <c r="BX139" s="54"/>
      <c r="BY139" s="16"/>
      <c r="BZ139" s="52"/>
      <c r="CA139" s="53"/>
      <c r="CB139" s="53"/>
      <c r="CC139" s="54"/>
      <c r="CD139" s="52"/>
      <c r="CE139" s="53"/>
      <c r="CF139" s="53"/>
      <c r="CG139" s="54"/>
      <c r="CH139" s="16"/>
      <c r="CI139" s="52"/>
      <c r="CJ139" s="53"/>
      <c r="CK139" s="53"/>
      <c r="CL139" s="54"/>
      <c r="CM139" s="52"/>
      <c r="CN139" s="53"/>
      <c r="CO139" s="53"/>
      <c r="CP139" s="54"/>
      <c r="CQ139" s="16"/>
      <c r="CR139" s="52"/>
      <c r="CS139" s="53"/>
      <c r="CT139" s="53"/>
      <c r="CU139" s="54"/>
      <c r="CV139" s="52"/>
      <c r="CW139" s="53"/>
      <c r="CX139" s="53"/>
      <c r="CY139" s="54"/>
      <c r="CZ139" s="16"/>
      <c r="DA139" s="52"/>
      <c r="DB139" s="53"/>
      <c r="DC139" s="53"/>
      <c r="DD139" s="54"/>
      <c r="DE139" s="52"/>
      <c r="DF139" s="53"/>
      <c r="DG139" s="53"/>
      <c r="DH139" s="54"/>
      <c r="DI139" s="16"/>
      <c r="DJ139" s="52"/>
      <c r="DK139" s="53"/>
      <c r="DL139" s="53"/>
      <c r="DM139" s="54"/>
      <c r="DN139" s="52"/>
      <c r="DO139" s="53"/>
      <c r="DP139" s="53"/>
      <c r="DQ139" s="54"/>
      <c r="DR139" s="16"/>
      <c r="DS139" s="52"/>
      <c r="DT139" s="53"/>
      <c r="DU139" s="53"/>
      <c r="DV139" s="54"/>
      <c r="DW139" s="52"/>
      <c r="DX139" s="53"/>
      <c r="DY139" s="53"/>
      <c r="DZ139" s="54"/>
      <c r="EA139" s="16"/>
      <c r="EB139" s="52"/>
      <c r="EC139" s="53"/>
      <c r="ED139" s="53"/>
      <c r="EE139" s="54"/>
      <c r="EF139" s="52"/>
      <c r="EG139" s="53"/>
      <c r="EH139" s="53"/>
      <c r="EI139" s="54"/>
      <c r="EJ139" s="16"/>
      <c r="EK139" s="52"/>
      <c r="EL139" s="53"/>
      <c r="EM139" s="53"/>
      <c r="EN139" s="54"/>
      <c r="EO139" s="52"/>
      <c r="EP139" s="53"/>
      <c r="EQ139" s="53"/>
      <c r="ER139" s="54"/>
      <c r="ES139" s="16"/>
      <c r="ET139" s="52"/>
      <c r="EU139" s="53"/>
      <c r="EV139" s="53"/>
      <c r="EW139" s="54"/>
      <c r="EX139" s="52"/>
      <c r="EY139" s="53"/>
      <c r="EZ139" s="53"/>
      <c r="FA139" s="54"/>
      <c r="FB139" s="16"/>
      <c r="FC139" s="52"/>
      <c r="FD139" s="53"/>
      <c r="FE139" s="53"/>
      <c r="FF139" s="54"/>
      <c r="FG139" s="52"/>
      <c r="FH139" s="53"/>
      <c r="FI139" s="53"/>
      <c r="FJ139" s="54"/>
      <c r="FK139" s="16"/>
      <c r="FL139" s="52"/>
      <c r="FM139" s="53"/>
      <c r="FN139" s="53"/>
      <c r="FO139" s="54"/>
      <c r="FP139" s="52"/>
      <c r="FQ139" s="53"/>
      <c r="FR139" s="53"/>
      <c r="FS139" s="54"/>
      <c r="FT139" s="16"/>
      <c r="FU139" s="52"/>
      <c r="FV139" s="53"/>
      <c r="FW139" s="53"/>
      <c r="FX139" s="54"/>
      <c r="FY139" s="52"/>
      <c r="FZ139" s="53"/>
      <c r="GA139" s="53"/>
      <c r="GB139" s="54"/>
      <c r="GC139" s="16"/>
      <c r="GD139" s="52"/>
      <c r="GE139" s="53"/>
      <c r="GF139" s="53"/>
      <c r="GG139" s="54"/>
      <c r="GH139" s="52"/>
      <c r="GI139" s="53"/>
      <c r="GJ139" s="53"/>
      <c r="GK139" s="54"/>
      <c r="GL139" s="16"/>
      <c r="GM139" s="52"/>
      <c r="GN139" s="53"/>
      <c r="GO139" s="53"/>
      <c r="GP139" s="54"/>
      <c r="GQ139" s="52"/>
      <c r="GR139" s="53"/>
      <c r="GS139" s="53"/>
      <c r="GT139" s="54"/>
      <c r="GU139" s="16"/>
      <c r="GV139" s="52"/>
      <c r="GW139" s="53"/>
      <c r="GX139" s="53"/>
      <c r="GY139" s="54"/>
      <c r="GZ139" s="52"/>
      <c r="HA139" s="53"/>
      <c r="HB139" s="53"/>
      <c r="HC139" s="54"/>
      <c r="HD139" s="16"/>
      <c r="HE139" s="52"/>
      <c r="HF139" s="53"/>
      <c r="HG139" s="53"/>
      <c r="HH139" s="54"/>
      <c r="HI139" s="52"/>
      <c r="HJ139" s="53"/>
      <c r="HK139" s="53"/>
      <c r="HL139" s="54"/>
      <c r="HM139" s="16"/>
      <c r="HN139" s="52"/>
      <c r="HO139" s="53"/>
      <c r="HP139" s="53"/>
      <c r="HQ139" s="54"/>
      <c r="HR139" s="52"/>
      <c r="HS139" s="53"/>
      <c r="HT139" s="53"/>
      <c r="HU139" s="54"/>
      <c r="HV139" s="16"/>
      <c r="HW139" s="52"/>
      <c r="HX139" s="53"/>
      <c r="HY139" s="53"/>
      <c r="HZ139" s="54"/>
      <c r="IA139" s="52"/>
      <c r="IB139" s="53"/>
      <c r="IC139" s="53"/>
      <c r="ID139" s="54"/>
      <c r="IE139" s="16"/>
      <c r="IF139" s="52"/>
      <c r="IG139" s="53"/>
      <c r="IH139" s="53"/>
      <c r="II139" s="54"/>
      <c r="IJ139" s="52"/>
      <c r="IK139" s="53"/>
      <c r="IL139" s="53"/>
      <c r="IM139" s="54"/>
      <c r="IN139" s="16"/>
      <c r="IO139" s="52"/>
      <c r="IP139" s="53"/>
      <c r="IQ139" s="53"/>
      <c r="IR139" s="54"/>
      <c r="IS139" s="52"/>
      <c r="IT139" s="53"/>
      <c r="IU139" s="53"/>
      <c r="IV139" s="54"/>
    </row>
    <row r="140" spans="1:256" ht="19.5" customHeight="1" hidden="1">
      <c r="A140" s="229"/>
      <c r="B140" s="74"/>
      <c r="C140" s="74"/>
      <c r="D140" s="75"/>
      <c r="E140" s="16"/>
      <c r="F140" s="101"/>
      <c r="G140" s="74"/>
      <c r="H140" s="74"/>
      <c r="I140" s="75"/>
      <c r="J140" s="52"/>
      <c r="K140" s="53"/>
      <c r="L140" s="53"/>
      <c r="M140" s="54"/>
      <c r="N140" s="16"/>
      <c r="O140" s="52"/>
      <c r="P140" s="53"/>
      <c r="Q140" s="53"/>
      <c r="R140" s="54"/>
      <c r="S140" s="52"/>
      <c r="T140" s="53"/>
      <c r="U140" s="53"/>
      <c r="V140" s="54"/>
      <c r="W140" s="16"/>
      <c r="X140" s="52"/>
      <c r="Y140" s="53"/>
      <c r="Z140" s="53"/>
      <c r="AA140" s="54"/>
      <c r="AB140" s="52"/>
      <c r="AC140" s="53"/>
      <c r="AD140" s="53"/>
      <c r="AE140" s="54"/>
      <c r="AF140" s="16"/>
      <c r="AG140" s="52"/>
      <c r="AH140" s="53"/>
      <c r="AI140" s="53"/>
      <c r="AJ140" s="54"/>
      <c r="AK140" s="52"/>
      <c r="AL140" s="53"/>
      <c r="AM140" s="53"/>
      <c r="AN140" s="54"/>
      <c r="AO140" s="16"/>
      <c r="AP140" s="52"/>
      <c r="AQ140" s="53"/>
      <c r="AR140" s="53"/>
      <c r="AS140" s="54"/>
      <c r="AT140" s="52"/>
      <c r="AU140" s="53"/>
      <c r="AV140" s="53"/>
      <c r="AW140" s="54"/>
      <c r="AX140" s="16"/>
      <c r="AY140" s="52"/>
      <c r="AZ140" s="53"/>
      <c r="BA140" s="53"/>
      <c r="BB140" s="54"/>
      <c r="BC140" s="52"/>
      <c r="BD140" s="53"/>
      <c r="BE140" s="53"/>
      <c r="BF140" s="54"/>
      <c r="BG140" s="16"/>
      <c r="BH140" s="52"/>
      <c r="BI140" s="53"/>
      <c r="BJ140" s="53"/>
      <c r="BK140" s="54"/>
      <c r="BL140" s="52"/>
      <c r="BM140" s="53"/>
      <c r="BN140" s="53"/>
      <c r="BO140" s="54"/>
      <c r="BP140" s="16"/>
      <c r="BQ140" s="52"/>
      <c r="BR140" s="53"/>
      <c r="BS140" s="53"/>
      <c r="BT140" s="54"/>
      <c r="BU140" s="52"/>
      <c r="BV140" s="53"/>
      <c r="BW140" s="53"/>
      <c r="BX140" s="54"/>
      <c r="BY140" s="16"/>
      <c r="BZ140" s="52"/>
      <c r="CA140" s="53"/>
      <c r="CB140" s="53"/>
      <c r="CC140" s="54"/>
      <c r="CD140" s="52"/>
      <c r="CE140" s="53"/>
      <c r="CF140" s="53"/>
      <c r="CG140" s="54"/>
      <c r="CH140" s="16"/>
      <c r="CI140" s="52"/>
      <c r="CJ140" s="53"/>
      <c r="CK140" s="53"/>
      <c r="CL140" s="54"/>
      <c r="CM140" s="52"/>
      <c r="CN140" s="53"/>
      <c r="CO140" s="53"/>
      <c r="CP140" s="54"/>
      <c r="CQ140" s="16"/>
      <c r="CR140" s="52"/>
      <c r="CS140" s="53"/>
      <c r="CT140" s="53"/>
      <c r="CU140" s="54"/>
      <c r="CV140" s="52"/>
      <c r="CW140" s="53"/>
      <c r="CX140" s="53"/>
      <c r="CY140" s="54"/>
      <c r="CZ140" s="16"/>
      <c r="DA140" s="52"/>
      <c r="DB140" s="53"/>
      <c r="DC140" s="53"/>
      <c r="DD140" s="54"/>
      <c r="DE140" s="52"/>
      <c r="DF140" s="53"/>
      <c r="DG140" s="53"/>
      <c r="DH140" s="54"/>
      <c r="DI140" s="16"/>
      <c r="DJ140" s="52"/>
      <c r="DK140" s="53"/>
      <c r="DL140" s="53"/>
      <c r="DM140" s="54"/>
      <c r="DN140" s="52"/>
      <c r="DO140" s="53"/>
      <c r="DP140" s="53"/>
      <c r="DQ140" s="54"/>
      <c r="DR140" s="16"/>
      <c r="DS140" s="52"/>
      <c r="DT140" s="53"/>
      <c r="DU140" s="53"/>
      <c r="DV140" s="54"/>
      <c r="DW140" s="52"/>
      <c r="DX140" s="53"/>
      <c r="DY140" s="53"/>
      <c r="DZ140" s="54"/>
      <c r="EA140" s="16"/>
      <c r="EB140" s="52"/>
      <c r="EC140" s="53"/>
      <c r="ED140" s="53"/>
      <c r="EE140" s="54"/>
      <c r="EF140" s="52"/>
      <c r="EG140" s="53"/>
      <c r="EH140" s="53"/>
      <c r="EI140" s="54"/>
      <c r="EJ140" s="16"/>
      <c r="EK140" s="52"/>
      <c r="EL140" s="53"/>
      <c r="EM140" s="53"/>
      <c r="EN140" s="54"/>
      <c r="EO140" s="52"/>
      <c r="EP140" s="53"/>
      <c r="EQ140" s="53"/>
      <c r="ER140" s="54"/>
      <c r="ES140" s="16"/>
      <c r="ET140" s="52"/>
      <c r="EU140" s="53"/>
      <c r="EV140" s="53"/>
      <c r="EW140" s="54"/>
      <c r="EX140" s="52"/>
      <c r="EY140" s="53"/>
      <c r="EZ140" s="53"/>
      <c r="FA140" s="54"/>
      <c r="FB140" s="16"/>
      <c r="FC140" s="52"/>
      <c r="FD140" s="53"/>
      <c r="FE140" s="53"/>
      <c r="FF140" s="54"/>
      <c r="FG140" s="52"/>
      <c r="FH140" s="53"/>
      <c r="FI140" s="53"/>
      <c r="FJ140" s="54"/>
      <c r="FK140" s="16"/>
      <c r="FL140" s="52"/>
      <c r="FM140" s="53"/>
      <c r="FN140" s="53"/>
      <c r="FO140" s="54"/>
      <c r="FP140" s="52"/>
      <c r="FQ140" s="53"/>
      <c r="FR140" s="53"/>
      <c r="FS140" s="54"/>
      <c r="FT140" s="16"/>
      <c r="FU140" s="52"/>
      <c r="FV140" s="53"/>
      <c r="FW140" s="53"/>
      <c r="FX140" s="54"/>
      <c r="FY140" s="52"/>
      <c r="FZ140" s="53"/>
      <c r="GA140" s="53"/>
      <c r="GB140" s="54"/>
      <c r="GC140" s="16"/>
      <c r="GD140" s="52"/>
      <c r="GE140" s="53"/>
      <c r="GF140" s="53"/>
      <c r="GG140" s="54"/>
      <c r="GH140" s="52"/>
      <c r="GI140" s="53"/>
      <c r="GJ140" s="53"/>
      <c r="GK140" s="54"/>
      <c r="GL140" s="16"/>
      <c r="GM140" s="52"/>
      <c r="GN140" s="53"/>
      <c r="GO140" s="53"/>
      <c r="GP140" s="54"/>
      <c r="GQ140" s="52"/>
      <c r="GR140" s="53"/>
      <c r="GS140" s="53"/>
      <c r="GT140" s="54"/>
      <c r="GU140" s="16"/>
      <c r="GV140" s="52"/>
      <c r="GW140" s="53"/>
      <c r="GX140" s="53"/>
      <c r="GY140" s="54"/>
      <c r="GZ140" s="52"/>
      <c r="HA140" s="53"/>
      <c r="HB140" s="53"/>
      <c r="HC140" s="54"/>
      <c r="HD140" s="16"/>
      <c r="HE140" s="52"/>
      <c r="HF140" s="53"/>
      <c r="HG140" s="53"/>
      <c r="HH140" s="54"/>
      <c r="HI140" s="52"/>
      <c r="HJ140" s="53"/>
      <c r="HK140" s="53"/>
      <c r="HL140" s="54"/>
      <c r="HM140" s="16"/>
      <c r="HN140" s="52"/>
      <c r="HO140" s="53"/>
      <c r="HP140" s="53"/>
      <c r="HQ140" s="54"/>
      <c r="HR140" s="52"/>
      <c r="HS140" s="53"/>
      <c r="HT140" s="53"/>
      <c r="HU140" s="54"/>
      <c r="HV140" s="16"/>
      <c r="HW140" s="52"/>
      <c r="HX140" s="53"/>
      <c r="HY140" s="53"/>
      <c r="HZ140" s="54"/>
      <c r="IA140" s="52"/>
      <c r="IB140" s="53"/>
      <c r="IC140" s="53"/>
      <c r="ID140" s="54"/>
      <c r="IE140" s="16"/>
      <c r="IF140" s="52"/>
      <c r="IG140" s="53"/>
      <c r="IH140" s="53"/>
      <c r="II140" s="54"/>
      <c r="IJ140" s="52"/>
      <c r="IK140" s="53"/>
      <c r="IL140" s="53"/>
      <c r="IM140" s="54"/>
      <c r="IN140" s="16"/>
      <c r="IO140" s="52"/>
      <c r="IP140" s="53"/>
      <c r="IQ140" s="53"/>
      <c r="IR140" s="54"/>
      <c r="IS140" s="52"/>
      <c r="IT140" s="53"/>
      <c r="IU140" s="53"/>
      <c r="IV140" s="54"/>
    </row>
    <row r="141" spans="1:256" ht="19.5" customHeight="1" hidden="1">
      <c r="A141" s="229"/>
      <c r="B141" s="74"/>
      <c r="C141" s="74"/>
      <c r="D141" s="75"/>
      <c r="E141" s="16"/>
      <c r="F141" s="101"/>
      <c r="G141" s="74"/>
      <c r="H141" s="74"/>
      <c r="I141" s="75"/>
      <c r="J141" s="52"/>
      <c r="K141" s="53"/>
      <c r="L141" s="53"/>
      <c r="M141" s="54"/>
      <c r="N141" s="16"/>
      <c r="O141" s="52"/>
      <c r="P141" s="53"/>
      <c r="Q141" s="53"/>
      <c r="R141" s="54"/>
      <c r="S141" s="52"/>
      <c r="T141" s="53"/>
      <c r="U141" s="53"/>
      <c r="V141" s="54"/>
      <c r="W141" s="16"/>
      <c r="X141" s="52"/>
      <c r="Y141" s="53"/>
      <c r="Z141" s="53"/>
      <c r="AA141" s="54"/>
      <c r="AB141" s="52"/>
      <c r="AC141" s="53"/>
      <c r="AD141" s="53"/>
      <c r="AE141" s="54"/>
      <c r="AF141" s="16"/>
      <c r="AG141" s="52"/>
      <c r="AH141" s="53"/>
      <c r="AI141" s="53"/>
      <c r="AJ141" s="54"/>
      <c r="AK141" s="52"/>
      <c r="AL141" s="53"/>
      <c r="AM141" s="53"/>
      <c r="AN141" s="54"/>
      <c r="AO141" s="16"/>
      <c r="AP141" s="52"/>
      <c r="AQ141" s="53"/>
      <c r="AR141" s="53"/>
      <c r="AS141" s="54"/>
      <c r="AT141" s="52"/>
      <c r="AU141" s="53"/>
      <c r="AV141" s="53"/>
      <c r="AW141" s="54"/>
      <c r="AX141" s="16"/>
      <c r="AY141" s="52"/>
      <c r="AZ141" s="53"/>
      <c r="BA141" s="53"/>
      <c r="BB141" s="54"/>
      <c r="BC141" s="52"/>
      <c r="BD141" s="53"/>
      <c r="BE141" s="53"/>
      <c r="BF141" s="54"/>
      <c r="BG141" s="16"/>
      <c r="BH141" s="52"/>
      <c r="BI141" s="53"/>
      <c r="BJ141" s="53"/>
      <c r="BK141" s="54"/>
      <c r="BL141" s="52"/>
      <c r="BM141" s="53"/>
      <c r="BN141" s="53"/>
      <c r="BO141" s="54"/>
      <c r="BP141" s="16"/>
      <c r="BQ141" s="52"/>
      <c r="BR141" s="53"/>
      <c r="BS141" s="53"/>
      <c r="BT141" s="54"/>
      <c r="BU141" s="52"/>
      <c r="BV141" s="53"/>
      <c r="BW141" s="53"/>
      <c r="BX141" s="54"/>
      <c r="BY141" s="16"/>
      <c r="BZ141" s="52"/>
      <c r="CA141" s="53"/>
      <c r="CB141" s="53"/>
      <c r="CC141" s="54"/>
      <c r="CD141" s="52"/>
      <c r="CE141" s="53"/>
      <c r="CF141" s="53"/>
      <c r="CG141" s="54"/>
      <c r="CH141" s="16"/>
      <c r="CI141" s="52"/>
      <c r="CJ141" s="53"/>
      <c r="CK141" s="53"/>
      <c r="CL141" s="54"/>
      <c r="CM141" s="52"/>
      <c r="CN141" s="53"/>
      <c r="CO141" s="53"/>
      <c r="CP141" s="54"/>
      <c r="CQ141" s="16"/>
      <c r="CR141" s="52"/>
      <c r="CS141" s="53"/>
      <c r="CT141" s="53"/>
      <c r="CU141" s="54"/>
      <c r="CV141" s="52"/>
      <c r="CW141" s="53"/>
      <c r="CX141" s="53"/>
      <c r="CY141" s="54"/>
      <c r="CZ141" s="16"/>
      <c r="DA141" s="52"/>
      <c r="DB141" s="53"/>
      <c r="DC141" s="53"/>
      <c r="DD141" s="54"/>
      <c r="DE141" s="52"/>
      <c r="DF141" s="53"/>
      <c r="DG141" s="53"/>
      <c r="DH141" s="54"/>
      <c r="DI141" s="16"/>
      <c r="DJ141" s="52"/>
      <c r="DK141" s="53"/>
      <c r="DL141" s="53"/>
      <c r="DM141" s="54"/>
      <c r="DN141" s="52"/>
      <c r="DO141" s="53"/>
      <c r="DP141" s="53"/>
      <c r="DQ141" s="54"/>
      <c r="DR141" s="16"/>
      <c r="DS141" s="52"/>
      <c r="DT141" s="53"/>
      <c r="DU141" s="53"/>
      <c r="DV141" s="54"/>
      <c r="DW141" s="52"/>
      <c r="DX141" s="53"/>
      <c r="DY141" s="53"/>
      <c r="DZ141" s="54"/>
      <c r="EA141" s="16"/>
      <c r="EB141" s="52"/>
      <c r="EC141" s="53"/>
      <c r="ED141" s="53"/>
      <c r="EE141" s="54"/>
      <c r="EF141" s="52"/>
      <c r="EG141" s="53"/>
      <c r="EH141" s="53"/>
      <c r="EI141" s="54"/>
      <c r="EJ141" s="16"/>
      <c r="EK141" s="52"/>
      <c r="EL141" s="53"/>
      <c r="EM141" s="53"/>
      <c r="EN141" s="54"/>
      <c r="EO141" s="52"/>
      <c r="EP141" s="53"/>
      <c r="EQ141" s="53"/>
      <c r="ER141" s="54"/>
      <c r="ES141" s="16"/>
      <c r="ET141" s="52"/>
      <c r="EU141" s="53"/>
      <c r="EV141" s="53"/>
      <c r="EW141" s="54"/>
      <c r="EX141" s="52"/>
      <c r="EY141" s="53"/>
      <c r="EZ141" s="53"/>
      <c r="FA141" s="54"/>
      <c r="FB141" s="16"/>
      <c r="FC141" s="52"/>
      <c r="FD141" s="53"/>
      <c r="FE141" s="53"/>
      <c r="FF141" s="54"/>
      <c r="FG141" s="52"/>
      <c r="FH141" s="53"/>
      <c r="FI141" s="53"/>
      <c r="FJ141" s="54"/>
      <c r="FK141" s="16"/>
      <c r="FL141" s="52"/>
      <c r="FM141" s="53"/>
      <c r="FN141" s="53"/>
      <c r="FO141" s="54"/>
      <c r="FP141" s="52"/>
      <c r="FQ141" s="53"/>
      <c r="FR141" s="53"/>
      <c r="FS141" s="54"/>
      <c r="FT141" s="16"/>
      <c r="FU141" s="52"/>
      <c r="FV141" s="53"/>
      <c r="FW141" s="53"/>
      <c r="FX141" s="54"/>
      <c r="FY141" s="52"/>
      <c r="FZ141" s="53"/>
      <c r="GA141" s="53"/>
      <c r="GB141" s="54"/>
      <c r="GC141" s="16"/>
      <c r="GD141" s="52"/>
      <c r="GE141" s="53"/>
      <c r="GF141" s="53"/>
      <c r="GG141" s="54"/>
      <c r="GH141" s="52"/>
      <c r="GI141" s="53"/>
      <c r="GJ141" s="53"/>
      <c r="GK141" s="54"/>
      <c r="GL141" s="16"/>
      <c r="GM141" s="52"/>
      <c r="GN141" s="53"/>
      <c r="GO141" s="53"/>
      <c r="GP141" s="54"/>
      <c r="GQ141" s="52"/>
      <c r="GR141" s="53"/>
      <c r="GS141" s="53"/>
      <c r="GT141" s="54"/>
      <c r="GU141" s="16"/>
      <c r="GV141" s="52"/>
      <c r="GW141" s="53"/>
      <c r="GX141" s="53"/>
      <c r="GY141" s="54"/>
      <c r="GZ141" s="52"/>
      <c r="HA141" s="53"/>
      <c r="HB141" s="53"/>
      <c r="HC141" s="54"/>
      <c r="HD141" s="16"/>
      <c r="HE141" s="52"/>
      <c r="HF141" s="53"/>
      <c r="HG141" s="53"/>
      <c r="HH141" s="54"/>
      <c r="HI141" s="52"/>
      <c r="HJ141" s="53"/>
      <c r="HK141" s="53"/>
      <c r="HL141" s="54"/>
      <c r="HM141" s="16"/>
      <c r="HN141" s="52"/>
      <c r="HO141" s="53"/>
      <c r="HP141" s="53"/>
      <c r="HQ141" s="54"/>
      <c r="HR141" s="52"/>
      <c r="HS141" s="53"/>
      <c r="HT141" s="53"/>
      <c r="HU141" s="54"/>
      <c r="HV141" s="16"/>
      <c r="HW141" s="52"/>
      <c r="HX141" s="53"/>
      <c r="HY141" s="53"/>
      <c r="HZ141" s="54"/>
      <c r="IA141" s="52"/>
      <c r="IB141" s="53"/>
      <c r="IC141" s="53"/>
      <c r="ID141" s="54"/>
      <c r="IE141" s="16"/>
      <c r="IF141" s="52"/>
      <c r="IG141" s="53"/>
      <c r="IH141" s="53"/>
      <c r="II141" s="54"/>
      <c r="IJ141" s="52"/>
      <c r="IK141" s="53"/>
      <c r="IL141" s="53"/>
      <c r="IM141" s="54"/>
      <c r="IN141" s="16"/>
      <c r="IO141" s="52"/>
      <c r="IP141" s="53"/>
      <c r="IQ141" s="53"/>
      <c r="IR141" s="54"/>
      <c r="IS141" s="52"/>
      <c r="IT141" s="53"/>
      <c r="IU141" s="53"/>
      <c r="IV141" s="54"/>
    </row>
    <row r="142" spans="1:256" ht="19.5" customHeight="1" hidden="1">
      <c r="A142" s="213"/>
      <c r="B142" s="267"/>
      <c r="C142" s="267"/>
      <c r="D142" s="267"/>
      <c r="E142" s="17"/>
      <c r="F142" s="211"/>
      <c r="G142" s="267"/>
      <c r="H142" s="267"/>
      <c r="I142" s="267"/>
      <c r="J142" s="17"/>
      <c r="K142" s="264"/>
      <c r="L142" s="264"/>
      <c r="M142" s="264"/>
      <c r="N142" s="17"/>
      <c r="O142" s="17"/>
      <c r="P142" s="264"/>
      <c r="Q142" s="264"/>
      <c r="R142" s="264"/>
      <c r="S142" s="17"/>
      <c r="T142" s="264"/>
      <c r="U142" s="264"/>
      <c r="V142" s="264"/>
      <c r="W142" s="17"/>
      <c r="X142" s="17"/>
      <c r="Y142" s="264"/>
      <c r="Z142" s="264"/>
      <c r="AA142" s="264"/>
      <c r="AB142" s="17"/>
      <c r="AC142" s="264"/>
      <c r="AD142" s="264"/>
      <c r="AE142" s="264"/>
      <c r="AF142" s="17"/>
      <c r="AG142" s="17"/>
      <c r="AH142" s="264"/>
      <c r="AI142" s="264"/>
      <c r="AJ142" s="264"/>
      <c r="AK142" s="17"/>
      <c r="AL142" s="264"/>
      <c r="AM142" s="264"/>
      <c r="AN142" s="264"/>
      <c r="AO142" s="17"/>
      <c r="AP142" s="17"/>
      <c r="AQ142" s="264"/>
      <c r="AR142" s="264"/>
      <c r="AS142" s="264"/>
      <c r="AT142" s="17"/>
      <c r="AU142" s="264"/>
      <c r="AV142" s="264"/>
      <c r="AW142" s="264"/>
      <c r="AX142" s="17"/>
      <c r="AY142" s="17"/>
      <c r="AZ142" s="264"/>
      <c r="BA142" s="264"/>
      <c r="BB142" s="264"/>
      <c r="BC142" s="17"/>
      <c r="BD142" s="264"/>
      <c r="BE142" s="264"/>
      <c r="BF142" s="264"/>
      <c r="BG142" s="17"/>
      <c r="BH142" s="17"/>
      <c r="BI142" s="264"/>
      <c r="BJ142" s="264"/>
      <c r="BK142" s="264"/>
      <c r="BL142" s="17"/>
      <c r="BM142" s="264"/>
      <c r="BN142" s="264"/>
      <c r="BO142" s="264"/>
      <c r="BP142" s="17"/>
      <c r="BQ142" s="17"/>
      <c r="BR142" s="264"/>
      <c r="BS142" s="264"/>
      <c r="BT142" s="264"/>
      <c r="BU142" s="17"/>
      <c r="BV142" s="264"/>
      <c r="BW142" s="264"/>
      <c r="BX142" s="264"/>
      <c r="BY142" s="17"/>
      <c r="BZ142" s="17"/>
      <c r="CA142" s="264"/>
      <c r="CB142" s="264"/>
      <c r="CC142" s="264"/>
      <c r="CD142" s="17"/>
      <c r="CE142" s="264"/>
      <c r="CF142" s="264"/>
      <c r="CG142" s="264"/>
      <c r="CH142" s="17"/>
      <c r="CI142" s="17"/>
      <c r="CJ142" s="264"/>
      <c r="CK142" s="264"/>
      <c r="CL142" s="264"/>
      <c r="CM142" s="17"/>
      <c r="CN142" s="264"/>
      <c r="CO142" s="264"/>
      <c r="CP142" s="264"/>
      <c r="CQ142" s="17"/>
      <c r="CR142" s="17"/>
      <c r="CS142" s="264"/>
      <c r="CT142" s="264"/>
      <c r="CU142" s="264"/>
      <c r="CV142" s="17"/>
      <c r="CW142" s="264"/>
      <c r="CX142" s="264"/>
      <c r="CY142" s="264"/>
      <c r="CZ142" s="17"/>
      <c r="DA142" s="17"/>
      <c r="DB142" s="264"/>
      <c r="DC142" s="264"/>
      <c r="DD142" s="264"/>
      <c r="DE142" s="17"/>
      <c r="DF142" s="264"/>
      <c r="DG142" s="264"/>
      <c r="DH142" s="264"/>
      <c r="DI142" s="17"/>
      <c r="DJ142" s="17"/>
      <c r="DK142" s="264"/>
      <c r="DL142" s="264"/>
      <c r="DM142" s="264"/>
      <c r="DN142" s="17"/>
      <c r="DO142" s="264"/>
      <c r="DP142" s="264"/>
      <c r="DQ142" s="264"/>
      <c r="DR142" s="17"/>
      <c r="DS142" s="17"/>
      <c r="DT142" s="264"/>
      <c r="DU142" s="264"/>
      <c r="DV142" s="264"/>
      <c r="DW142" s="17"/>
      <c r="DX142" s="264"/>
      <c r="DY142" s="264"/>
      <c r="DZ142" s="264"/>
      <c r="EA142" s="17"/>
      <c r="EB142" s="17"/>
      <c r="EC142" s="264"/>
      <c r="ED142" s="264"/>
      <c r="EE142" s="264"/>
      <c r="EF142" s="17"/>
      <c r="EG142" s="264"/>
      <c r="EH142" s="264"/>
      <c r="EI142" s="264"/>
      <c r="EJ142" s="17"/>
      <c r="EK142" s="17"/>
      <c r="EL142" s="264"/>
      <c r="EM142" s="264"/>
      <c r="EN142" s="264"/>
      <c r="EO142" s="17"/>
      <c r="EP142" s="264"/>
      <c r="EQ142" s="264"/>
      <c r="ER142" s="264"/>
      <c r="ES142" s="17"/>
      <c r="ET142" s="17"/>
      <c r="EU142" s="264"/>
      <c r="EV142" s="264"/>
      <c r="EW142" s="264"/>
      <c r="EX142" s="17"/>
      <c r="EY142" s="264"/>
      <c r="EZ142" s="264"/>
      <c r="FA142" s="264"/>
      <c r="FB142" s="17"/>
      <c r="FC142" s="17"/>
      <c r="FD142" s="264"/>
      <c r="FE142" s="264"/>
      <c r="FF142" s="264"/>
      <c r="FG142" s="17"/>
      <c r="FH142" s="264"/>
      <c r="FI142" s="264"/>
      <c r="FJ142" s="264"/>
      <c r="FK142" s="17"/>
      <c r="FL142" s="17"/>
      <c r="FM142" s="264"/>
      <c r="FN142" s="264"/>
      <c r="FO142" s="264"/>
      <c r="FP142" s="17"/>
      <c r="FQ142" s="264"/>
      <c r="FR142" s="264"/>
      <c r="FS142" s="264"/>
      <c r="FT142" s="17"/>
      <c r="FU142" s="17"/>
      <c r="FV142" s="264"/>
      <c r="FW142" s="264"/>
      <c r="FX142" s="264"/>
      <c r="FY142" s="17"/>
      <c r="FZ142" s="264"/>
      <c r="GA142" s="264"/>
      <c r="GB142" s="264"/>
      <c r="GC142" s="17"/>
      <c r="GD142" s="17"/>
      <c r="GE142" s="264"/>
      <c r="GF142" s="264"/>
      <c r="GG142" s="264"/>
      <c r="GH142" s="17"/>
      <c r="GI142" s="264"/>
      <c r="GJ142" s="264"/>
      <c r="GK142" s="264"/>
      <c r="GL142" s="17"/>
      <c r="GM142" s="17"/>
      <c r="GN142" s="264"/>
      <c r="GO142" s="264"/>
      <c r="GP142" s="264"/>
      <c r="GQ142" s="17"/>
      <c r="GR142" s="264"/>
      <c r="GS142" s="264"/>
      <c r="GT142" s="264"/>
      <c r="GU142" s="17"/>
      <c r="GV142" s="17"/>
      <c r="GW142" s="264"/>
      <c r="GX142" s="264"/>
      <c r="GY142" s="264"/>
      <c r="GZ142" s="17"/>
      <c r="HA142" s="264"/>
      <c r="HB142" s="264"/>
      <c r="HC142" s="264"/>
      <c r="HD142" s="17"/>
      <c r="HE142" s="17"/>
      <c r="HF142" s="264"/>
      <c r="HG142" s="264"/>
      <c r="HH142" s="264"/>
      <c r="HI142" s="17"/>
      <c r="HJ142" s="264"/>
      <c r="HK142" s="264"/>
      <c r="HL142" s="264"/>
      <c r="HM142" s="17"/>
      <c r="HN142" s="17"/>
      <c r="HO142" s="264"/>
      <c r="HP142" s="264"/>
      <c r="HQ142" s="264"/>
      <c r="HR142" s="17"/>
      <c r="HS142" s="264"/>
      <c r="HT142" s="264"/>
      <c r="HU142" s="264"/>
      <c r="HV142" s="17"/>
      <c r="HW142" s="17"/>
      <c r="HX142" s="264"/>
      <c r="HY142" s="264"/>
      <c r="HZ142" s="264"/>
      <c r="IA142" s="17"/>
      <c r="IB142" s="264"/>
      <c r="IC142" s="264"/>
      <c r="ID142" s="264"/>
      <c r="IE142" s="17"/>
      <c r="IF142" s="17"/>
      <c r="IG142" s="264"/>
      <c r="IH142" s="264"/>
      <c r="II142" s="264"/>
      <c r="IJ142" s="17"/>
      <c r="IK142" s="264"/>
      <c r="IL142" s="264"/>
      <c r="IM142" s="264"/>
      <c r="IN142" s="17"/>
      <c r="IO142" s="17"/>
      <c r="IP142" s="264"/>
      <c r="IQ142" s="264"/>
      <c r="IR142" s="264"/>
      <c r="IS142" s="17"/>
      <c r="IT142" s="264"/>
      <c r="IU142" s="264"/>
      <c r="IV142" s="264"/>
    </row>
    <row r="143" spans="1:256" ht="19.5" customHeight="1" hidden="1">
      <c r="A143" s="263"/>
      <c r="B143" s="263"/>
      <c r="C143" s="263"/>
      <c r="D143" s="263"/>
      <c r="E143" s="17"/>
      <c r="F143" s="212"/>
      <c r="G143" s="17"/>
      <c r="H143" s="17"/>
      <c r="I143" s="218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  <c r="IH143" s="17"/>
      <c r="II143" s="17"/>
      <c r="IJ143" s="17"/>
      <c r="IK143" s="17"/>
      <c r="IL143" s="17"/>
      <c r="IM143" s="17"/>
      <c r="IN143" s="17"/>
      <c r="IO143" s="17"/>
      <c r="IP143" s="17"/>
      <c r="IQ143" s="17"/>
      <c r="IR143" s="17"/>
      <c r="IS143" s="17"/>
      <c r="IT143" s="17"/>
      <c r="IU143" s="17"/>
      <c r="IV143" s="17"/>
    </row>
    <row r="144" spans="1:256" ht="19.5" customHeight="1" hidden="1">
      <c r="A144" s="17"/>
      <c r="B144" s="17"/>
      <c r="C144" s="17"/>
      <c r="D144" s="218"/>
      <c r="E144" s="17"/>
      <c r="F144" s="212"/>
      <c r="G144" s="17"/>
      <c r="H144" s="17"/>
      <c r="I144" s="218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  <c r="IH144" s="17"/>
      <c r="II144" s="17"/>
      <c r="IJ144" s="17"/>
      <c r="IK144" s="17"/>
      <c r="IL144" s="17"/>
      <c r="IM144" s="17"/>
      <c r="IN144" s="17"/>
      <c r="IO144" s="17"/>
      <c r="IP144" s="17"/>
      <c r="IQ144" s="17"/>
      <c r="IR144" s="17"/>
      <c r="IS144" s="17"/>
      <c r="IT144" s="17"/>
      <c r="IU144" s="17"/>
      <c r="IV144" s="17"/>
    </row>
    <row r="145" spans="2:256" ht="19.5" customHeight="1" hidden="1">
      <c r="B145" s="17"/>
      <c r="C145" s="17"/>
      <c r="D145" s="218"/>
      <c r="E145" s="17"/>
      <c r="G145" s="17"/>
      <c r="H145" s="17"/>
      <c r="I145" s="218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  <c r="IH145" s="17"/>
      <c r="II145" s="17"/>
      <c r="IJ145" s="17"/>
      <c r="IK145" s="17"/>
      <c r="IL145" s="17"/>
      <c r="IM145" s="17"/>
      <c r="IN145" s="17"/>
      <c r="IO145" s="17"/>
      <c r="IP145" s="17"/>
      <c r="IQ145" s="17"/>
      <c r="IR145" s="17"/>
      <c r="IS145" s="17"/>
      <c r="IT145" s="17"/>
      <c r="IU145" s="17"/>
      <c r="IV145" s="17"/>
    </row>
    <row r="146" spans="1:256" ht="19.5" customHeight="1" hidden="1">
      <c r="A146" s="266"/>
      <c r="B146" s="266"/>
      <c r="C146" s="266"/>
      <c r="D146" s="266"/>
      <c r="E146" s="9"/>
      <c r="F146" s="266"/>
      <c r="G146" s="266"/>
      <c r="H146" s="266"/>
      <c r="I146" s="266"/>
      <c r="J146" s="265"/>
      <c r="K146" s="265"/>
      <c r="L146" s="265"/>
      <c r="M146" s="265"/>
      <c r="N146" s="9"/>
      <c r="O146" s="265"/>
      <c r="P146" s="265"/>
      <c r="Q146" s="265"/>
      <c r="R146" s="265"/>
      <c r="S146" s="265"/>
      <c r="T146" s="265"/>
      <c r="U146" s="265"/>
      <c r="V146" s="265"/>
      <c r="W146" s="9"/>
      <c r="X146" s="265"/>
      <c r="Y146" s="265"/>
      <c r="Z146" s="265"/>
      <c r="AA146" s="265"/>
      <c r="AB146" s="265"/>
      <c r="AC146" s="265"/>
      <c r="AD146" s="265"/>
      <c r="AE146" s="265"/>
      <c r="AF146" s="9"/>
      <c r="AG146" s="265"/>
      <c r="AH146" s="265"/>
      <c r="AI146" s="265"/>
      <c r="AJ146" s="265"/>
      <c r="AK146" s="265"/>
      <c r="AL146" s="265"/>
      <c r="AM146" s="265"/>
      <c r="AN146" s="265"/>
      <c r="AO146" s="9"/>
      <c r="AP146" s="265"/>
      <c r="AQ146" s="265"/>
      <c r="AR146" s="265"/>
      <c r="AS146" s="265"/>
      <c r="AT146" s="265"/>
      <c r="AU146" s="265"/>
      <c r="AV146" s="265"/>
      <c r="AW146" s="265"/>
      <c r="AX146" s="9"/>
      <c r="AY146" s="265"/>
      <c r="AZ146" s="265"/>
      <c r="BA146" s="265"/>
      <c r="BB146" s="265"/>
      <c r="BC146" s="265"/>
      <c r="BD146" s="265"/>
      <c r="BE146" s="265"/>
      <c r="BF146" s="265"/>
      <c r="BG146" s="9"/>
      <c r="BH146" s="265"/>
      <c r="BI146" s="265"/>
      <c r="BJ146" s="265"/>
      <c r="BK146" s="265"/>
      <c r="BL146" s="265"/>
      <c r="BM146" s="265"/>
      <c r="BN146" s="265"/>
      <c r="BO146" s="265"/>
      <c r="BP146" s="9"/>
      <c r="BQ146" s="265"/>
      <c r="BR146" s="265"/>
      <c r="BS146" s="265"/>
      <c r="BT146" s="265"/>
      <c r="BU146" s="265"/>
      <c r="BV146" s="265"/>
      <c r="BW146" s="265"/>
      <c r="BX146" s="265"/>
      <c r="BY146" s="9"/>
      <c r="BZ146" s="265"/>
      <c r="CA146" s="265"/>
      <c r="CB146" s="265"/>
      <c r="CC146" s="265"/>
      <c r="CD146" s="265"/>
      <c r="CE146" s="265"/>
      <c r="CF146" s="265"/>
      <c r="CG146" s="265"/>
      <c r="CH146" s="9"/>
      <c r="CI146" s="265"/>
      <c r="CJ146" s="265"/>
      <c r="CK146" s="265"/>
      <c r="CL146" s="265"/>
      <c r="CM146" s="265"/>
      <c r="CN146" s="265"/>
      <c r="CO146" s="265"/>
      <c r="CP146" s="265"/>
      <c r="CQ146" s="9"/>
      <c r="CR146" s="265"/>
      <c r="CS146" s="265"/>
      <c r="CT146" s="265"/>
      <c r="CU146" s="265"/>
      <c r="CV146" s="265"/>
      <c r="CW146" s="265"/>
      <c r="CX146" s="265"/>
      <c r="CY146" s="265"/>
      <c r="CZ146" s="9"/>
      <c r="DA146" s="265"/>
      <c r="DB146" s="265"/>
      <c r="DC146" s="265"/>
      <c r="DD146" s="265"/>
      <c r="DE146" s="265"/>
      <c r="DF146" s="265"/>
      <c r="DG146" s="265"/>
      <c r="DH146" s="265"/>
      <c r="DI146" s="9"/>
      <c r="DJ146" s="265"/>
      <c r="DK146" s="265"/>
      <c r="DL146" s="265"/>
      <c r="DM146" s="265"/>
      <c r="DN146" s="265"/>
      <c r="DO146" s="265"/>
      <c r="DP146" s="265"/>
      <c r="DQ146" s="265"/>
      <c r="DR146" s="9"/>
      <c r="DS146" s="265"/>
      <c r="DT146" s="265"/>
      <c r="DU146" s="265"/>
      <c r="DV146" s="265"/>
      <c r="DW146" s="265"/>
      <c r="DX146" s="265"/>
      <c r="DY146" s="265"/>
      <c r="DZ146" s="265"/>
      <c r="EA146" s="9"/>
      <c r="EB146" s="265"/>
      <c r="EC146" s="265"/>
      <c r="ED146" s="265"/>
      <c r="EE146" s="265"/>
      <c r="EF146" s="265"/>
      <c r="EG146" s="265"/>
      <c r="EH146" s="265"/>
      <c r="EI146" s="265"/>
      <c r="EJ146" s="9"/>
      <c r="EK146" s="265"/>
      <c r="EL146" s="265"/>
      <c r="EM146" s="265"/>
      <c r="EN146" s="265"/>
      <c r="EO146" s="265"/>
      <c r="EP146" s="265"/>
      <c r="EQ146" s="265"/>
      <c r="ER146" s="265"/>
      <c r="ES146" s="9"/>
      <c r="ET146" s="265"/>
      <c r="EU146" s="265"/>
      <c r="EV146" s="265"/>
      <c r="EW146" s="265"/>
      <c r="EX146" s="265"/>
      <c r="EY146" s="265"/>
      <c r="EZ146" s="265"/>
      <c r="FA146" s="265"/>
      <c r="FB146" s="9"/>
      <c r="FC146" s="265"/>
      <c r="FD146" s="265"/>
      <c r="FE146" s="265"/>
      <c r="FF146" s="265"/>
      <c r="FG146" s="265"/>
      <c r="FH146" s="265"/>
      <c r="FI146" s="265"/>
      <c r="FJ146" s="265"/>
      <c r="FK146" s="9"/>
      <c r="FL146" s="265"/>
      <c r="FM146" s="265"/>
      <c r="FN146" s="265"/>
      <c r="FO146" s="265"/>
      <c r="FP146" s="265"/>
      <c r="FQ146" s="265"/>
      <c r="FR146" s="265"/>
      <c r="FS146" s="265"/>
      <c r="FT146" s="9"/>
      <c r="FU146" s="265"/>
      <c r="FV146" s="265"/>
      <c r="FW146" s="265"/>
      <c r="FX146" s="265"/>
      <c r="FY146" s="265"/>
      <c r="FZ146" s="265"/>
      <c r="GA146" s="265"/>
      <c r="GB146" s="265"/>
      <c r="GC146" s="9"/>
      <c r="GD146" s="265"/>
      <c r="GE146" s="265"/>
      <c r="GF146" s="265"/>
      <c r="GG146" s="265"/>
      <c r="GH146" s="265"/>
      <c r="GI146" s="265"/>
      <c r="GJ146" s="265"/>
      <c r="GK146" s="265"/>
      <c r="GL146" s="9"/>
      <c r="GM146" s="265"/>
      <c r="GN146" s="265"/>
      <c r="GO146" s="265"/>
      <c r="GP146" s="265"/>
      <c r="GQ146" s="265"/>
      <c r="GR146" s="265"/>
      <c r="GS146" s="265"/>
      <c r="GT146" s="265"/>
      <c r="GU146" s="9"/>
      <c r="GV146" s="265"/>
      <c r="GW146" s="265"/>
      <c r="GX146" s="265"/>
      <c r="GY146" s="265"/>
      <c r="GZ146" s="265"/>
      <c r="HA146" s="265"/>
      <c r="HB146" s="265"/>
      <c r="HC146" s="265"/>
      <c r="HD146" s="9"/>
      <c r="HE146" s="265"/>
      <c r="HF146" s="265"/>
      <c r="HG146" s="265"/>
      <c r="HH146" s="265"/>
      <c r="HI146" s="265"/>
      <c r="HJ146" s="265"/>
      <c r="HK146" s="265"/>
      <c r="HL146" s="265"/>
      <c r="HM146" s="9"/>
      <c r="HN146" s="265"/>
      <c r="HO146" s="265"/>
      <c r="HP146" s="265"/>
      <c r="HQ146" s="265"/>
      <c r="HR146" s="265"/>
      <c r="HS146" s="265"/>
      <c r="HT146" s="265"/>
      <c r="HU146" s="265"/>
      <c r="HV146" s="9"/>
      <c r="HW146" s="265"/>
      <c r="HX146" s="265"/>
      <c r="HY146" s="265"/>
      <c r="HZ146" s="265"/>
      <c r="IA146" s="265"/>
      <c r="IB146" s="265"/>
      <c r="IC146" s="265"/>
      <c r="ID146" s="265"/>
      <c r="IE146" s="9"/>
      <c r="IF146" s="265"/>
      <c r="IG146" s="265"/>
      <c r="IH146" s="265"/>
      <c r="II146" s="265"/>
      <c r="IJ146" s="265"/>
      <c r="IK146" s="265"/>
      <c r="IL146" s="265"/>
      <c r="IM146" s="265"/>
      <c r="IN146" s="9"/>
      <c r="IO146" s="265"/>
      <c r="IP146" s="265"/>
      <c r="IQ146" s="265"/>
      <c r="IR146" s="265"/>
      <c r="IS146" s="265"/>
      <c r="IT146" s="265"/>
      <c r="IU146" s="265"/>
      <c r="IV146" s="265"/>
    </row>
    <row r="147" spans="1:256" ht="19.5" customHeight="1" hidden="1">
      <c r="A147" s="229"/>
      <c r="B147" s="74"/>
      <c r="C147" s="74"/>
      <c r="D147" s="75"/>
      <c r="E147" s="16"/>
      <c r="F147" s="101"/>
      <c r="G147" s="74"/>
      <c r="H147" s="74"/>
      <c r="I147" s="75"/>
      <c r="J147" s="52"/>
      <c r="K147" s="53"/>
      <c r="L147" s="53"/>
      <c r="M147" s="54"/>
      <c r="N147" s="16"/>
      <c r="O147" s="52"/>
      <c r="P147" s="53"/>
      <c r="Q147" s="53"/>
      <c r="R147" s="54"/>
      <c r="S147" s="52"/>
      <c r="T147" s="53"/>
      <c r="U147" s="53"/>
      <c r="V147" s="54"/>
      <c r="W147" s="16"/>
      <c r="X147" s="52"/>
      <c r="Y147" s="53"/>
      <c r="Z147" s="53"/>
      <c r="AA147" s="54"/>
      <c r="AB147" s="52"/>
      <c r="AC147" s="53"/>
      <c r="AD147" s="53"/>
      <c r="AE147" s="54"/>
      <c r="AF147" s="16"/>
      <c r="AG147" s="52"/>
      <c r="AH147" s="53"/>
      <c r="AI147" s="53"/>
      <c r="AJ147" s="54"/>
      <c r="AK147" s="52"/>
      <c r="AL147" s="53"/>
      <c r="AM147" s="53"/>
      <c r="AN147" s="54"/>
      <c r="AO147" s="16"/>
      <c r="AP147" s="52"/>
      <c r="AQ147" s="53"/>
      <c r="AR147" s="53"/>
      <c r="AS147" s="54"/>
      <c r="AT147" s="52"/>
      <c r="AU147" s="53"/>
      <c r="AV147" s="53"/>
      <c r="AW147" s="54"/>
      <c r="AX147" s="16"/>
      <c r="AY147" s="52"/>
      <c r="AZ147" s="53"/>
      <c r="BA147" s="53"/>
      <c r="BB147" s="54"/>
      <c r="BC147" s="52"/>
      <c r="BD147" s="53"/>
      <c r="BE147" s="53"/>
      <c r="BF147" s="54"/>
      <c r="BG147" s="16"/>
      <c r="BH147" s="52"/>
      <c r="BI147" s="53"/>
      <c r="BJ147" s="53"/>
      <c r="BK147" s="54"/>
      <c r="BL147" s="52"/>
      <c r="BM147" s="53"/>
      <c r="BN147" s="53"/>
      <c r="BO147" s="54"/>
      <c r="BP147" s="16"/>
      <c r="BQ147" s="52"/>
      <c r="BR147" s="53"/>
      <c r="BS147" s="53"/>
      <c r="BT147" s="54"/>
      <c r="BU147" s="52"/>
      <c r="BV147" s="53"/>
      <c r="BW147" s="53"/>
      <c r="BX147" s="54"/>
      <c r="BY147" s="16"/>
      <c r="BZ147" s="52"/>
      <c r="CA147" s="53"/>
      <c r="CB147" s="53"/>
      <c r="CC147" s="54"/>
      <c r="CD147" s="52"/>
      <c r="CE147" s="53"/>
      <c r="CF147" s="53"/>
      <c r="CG147" s="54"/>
      <c r="CH147" s="16"/>
      <c r="CI147" s="52"/>
      <c r="CJ147" s="53"/>
      <c r="CK147" s="53"/>
      <c r="CL147" s="54"/>
      <c r="CM147" s="52"/>
      <c r="CN147" s="53"/>
      <c r="CO147" s="53"/>
      <c r="CP147" s="54"/>
      <c r="CQ147" s="16"/>
      <c r="CR147" s="52"/>
      <c r="CS147" s="53"/>
      <c r="CT147" s="53"/>
      <c r="CU147" s="54"/>
      <c r="CV147" s="52"/>
      <c r="CW147" s="53"/>
      <c r="CX147" s="53"/>
      <c r="CY147" s="54"/>
      <c r="CZ147" s="16"/>
      <c r="DA147" s="52"/>
      <c r="DB147" s="53"/>
      <c r="DC147" s="53"/>
      <c r="DD147" s="54"/>
      <c r="DE147" s="52"/>
      <c r="DF147" s="53"/>
      <c r="DG147" s="53"/>
      <c r="DH147" s="54"/>
      <c r="DI147" s="16"/>
      <c r="DJ147" s="52"/>
      <c r="DK147" s="53"/>
      <c r="DL147" s="53"/>
      <c r="DM147" s="54"/>
      <c r="DN147" s="52"/>
      <c r="DO147" s="53"/>
      <c r="DP147" s="53"/>
      <c r="DQ147" s="54"/>
      <c r="DR147" s="16"/>
      <c r="DS147" s="52"/>
      <c r="DT147" s="53"/>
      <c r="DU147" s="53"/>
      <c r="DV147" s="54"/>
      <c r="DW147" s="52"/>
      <c r="DX147" s="53"/>
      <c r="DY147" s="53"/>
      <c r="DZ147" s="54"/>
      <c r="EA147" s="16"/>
      <c r="EB147" s="52"/>
      <c r="EC147" s="53"/>
      <c r="ED147" s="53"/>
      <c r="EE147" s="54"/>
      <c r="EF147" s="52"/>
      <c r="EG147" s="53"/>
      <c r="EH147" s="53"/>
      <c r="EI147" s="54"/>
      <c r="EJ147" s="16"/>
      <c r="EK147" s="52"/>
      <c r="EL147" s="53"/>
      <c r="EM147" s="53"/>
      <c r="EN147" s="54"/>
      <c r="EO147" s="52"/>
      <c r="EP147" s="53"/>
      <c r="EQ147" s="53"/>
      <c r="ER147" s="54"/>
      <c r="ES147" s="16"/>
      <c r="ET147" s="52"/>
      <c r="EU147" s="53"/>
      <c r="EV147" s="53"/>
      <c r="EW147" s="54"/>
      <c r="EX147" s="52"/>
      <c r="EY147" s="53"/>
      <c r="EZ147" s="53"/>
      <c r="FA147" s="54"/>
      <c r="FB147" s="16"/>
      <c r="FC147" s="52"/>
      <c r="FD147" s="53"/>
      <c r="FE147" s="53"/>
      <c r="FF147" s="54"/>
      <c r="FG147" s="52"/>
      <c r="FH147" s="53"/>
      <c r="FI147" s="53"/>
      <c r="FJ147" s="54"/>
      <c r="FK147" s="16"/>
      <c r="FL147" s="52"/>
      <c r="FM147" s="53"/>
      <c r="FN147" s="53"/>
      <c r="FO147" s="54"/>
      <c r="FP147" s="52"/>
      <c r="FQ147" s="53"/>
      <c r="FR147" s="53"/>
      <c r="FS147" s="54"/>
      <c r="FT147" s="16"/>
      <c r="FU147" s="52"/>
      <c r="FV147" s="53"/>
      <c r="FW147" s="53"/>
      <c r="FX147" s="54"/>
      <c r="FY147" s="52"/>
      <c r="FZ147" s="53"/>
      <c r="GA147" s="53"/>
      <c r="GB147" s="54"/>
      <c r="GC147" s="16"/>
      <c r="GD147" s="52"/>
      <c r="GE147" s="53"/>
      <c r="GF147" s="53"/>
      <c r="GG147" s="54"/>
      <c r="GH147" s="52"/>
      <c r="GI147" s="53"/>
      <c r="GJ147" s="53"/>
      <c r="GK147" s="54"/>
      <c r="GL147" s="16"/>
      <c r="GM147" s="52"/>
      <c r="GN147" s="53"/>
      <c r="GO147" s="53"/>
      <c r="GP147" s="54"/>
      <c r="GQ147" s="52"/>
      <c r="GR147" s="53"/>
      <c r="GS147" s="53"/>
      <c r="GT147" s="54"/>
      <c r="GU147" s="16"/>
      <c r="GV147" s="52"/>
      <c r="GW147" s="53"/>
      <c r="GX147" s="53"/>
      <c r="GY147" s="54"/>
      <c r="GZ147" s="52"/>
      <c r="HA147" s="53"/>
      <c r="HB147" s="53"/>
      <c r="HC147" s="54"/>
      <c r="HD147" s="16"/>
      <c r="HE147" s="52"/>
      <c r="HF147" s="53"/>
      <c r="HG147" s="53"/>
      <c r="HH147" s="54"/>
      <c r="HI147" s="52"/>
      <c r="HJ147" s="53"/>
      <c r="HK147" s="53"/>
      <c r="HL147" s="54"/>
      <c r="HM147" s="16"/>
      <c r="HN147" s="52"/>
      <c r="HO147" s="53"/>
      <c r="HP147" s="53"/>
      <c r="HQ147" s="54"/>
      <c r="HR147" s="52"/>
      <c r="HS147" s="53"/>
      <c r="HT147" s="53"/>
      <c r="HU147" s="54"/>
      <c r="HV147" s="16"/>
      <c r="HW147" s="52"/>
      <c r="HX147" s="53"/>
      <c r="HY147" s="53"/>
      <c r="HZ147" s="54"/>
      <c r="IA147" s="52"/>
      <c r="IB147" s="53"/>
      <c r="IC147" s="53"/>
      <c r="ID147" s="54"/>
      <c r="IE147" s="16"/>
      <c r="IF147" s="52"/>
      <c r="IG147" s="53"/>
      <c r="IH147" s="53"/>
      <c r="II147" s="54"/>
      <c r="IJ147" s="52"/>
      <c r="IK147" s="53"/>
      <c r="IL147" s="53"/>
      <c r="IM147" s="54"/>
      <c r="IN147" s="16"/>
      <c r="IO147" s="52"/>
      <c r="IP147" s="53"/>
      <c r="IQ147" s="53"/>
      <c r="IR147" s="54"/>
      <c r="IS147" s="52"/>
      <c r="IT147" s="53"/>
      <c r="IU147" s="53"/>
      <c r="IV147" s="54"/>
    </row>
    <row r="148" spans="1:256" ht="19.5" customHeight="1" hidden="1">
      <c r="A148" s="229"/>
      <c r="B148" s="74"/>
      <c r="C148" s="74"/>
      <c r="D148" s="75"/>
      <c r="E148" s="16"/>
      <c r="F148" s="101"/>
      <c r="G148" s="74"/>
      <c r="H148" s="74"/>
      <c r="I148" s="75"/>
      <c r="J148" s="52"/>
      <c r="K148" s="53"/>
      <c r="L148" s="53"/>
      <c r="M148" s="54"/>
      <c r="N148" s="16"/>
      <c r="O148" s="52"/>
      <c r="P148" s="53"/>
      <c r="Q148" s="53"/>
      <c r="R148" s="54"/>
      <c r="S148" s="52"/>
      <c r="T148" s="53"/>
      <c r="U148" s="53"/>
      <c r="V148" s="54"/>
      <c r="W148" s="16"/>
      <c r="X148" s="52"/>
      <c r="Y148" s="53"/>
      <c r="Z148" s="53"/>
      <c r="AA148" s="54"/>
      <c r="AB148" s="52"/>
      <c r="AC148" s="53"/>
      <c r="AD148" s="53"/>
      <c r="AE148" s="54"/>
      <c r="AF148" s="16"/>
      <c r="AG148" s="52"/>
      <c r="AH148" s="53"/>
      <c r="AI148" s="53"/>
      <c r="AJ148" s="54"/>
      <c r="AK148" s="52"/>
      <c r="AL148" s="53"/>
      <c r="AM148" s="53"/>
      <c r="AN148" s="54"/>
      <c r="AO148" s="16"/>
      <c r="AP148" s="52"/>
      <c r="AQ148" s="53"/>
      <c r="AR148" s="53"/>
      <c r="AS148" s="54"/>
      <c r="AT148" s="52"/>
      <c r="AU148" s="53"/>
      <c r="AV148" s="53"/>
      <c r="AW148" s="54"/>
      <c r="AX148" s="16"/>
      <c r="AY148" s="52"/>
      <c r="AZ148" s="53"/>
      <c r="BA148" s="53"/>
      <c r="BB148" s="54"/>
      <c r="BC148" s="52"/>
      <c r="BD148" s="53"/>
      <c r="BE148" s="53"/>
      <c r="BF148" s="54"/>
      <c r="BG148" s="16"/>
      <c r="BH148" s="52"/>
      <c r="BI148" s="53"/>
      <c r="BJ148" s="53"/>
      <c r="BK148" s="54"/>
      <c r="BL148" s="52"/>
      <c r="BM148" s="53"/>
      <c r="BN148" s="53"/>
      <c r="BO148" s="54"/>
      <c r="BP148" s="16"/>
      <c r="BQ148" s="52"/>
      <c r="BR148" s="53"/>
      <c r="BS148" s="53"/>
      <c r="BT148" s="54"/>
      <c r="BU148" s="52"/>
      <c r="BV148" s="53"/>
      <c r="BW148" s="53"/>
      <c r="BX148" s="54"/>
      <c r="BY148" s="16"/>
      <c r="BZ148" s="52"/>
      <c r="CA148" s="53"/>
      <c r="CB148" s="53"/>
      <c r="CC148" s="54"/>
      <c r="CD148" s="52"/>
      <c r="CE148" s="53"/>
      <c r="CF148" s="53"/>
      <c r="CG148" s="54"/>
      <c r="CH148" s="16"/>
      <c r="CI148" s="52"/>
      <c r="CJ148" s="53"/>
      <c r="CK148" s="53"/>
      <c r="CL148" s="54"/>
      <c r="CM148" s="52"/>
      <c r="CN148" s="53"/>
      <c r="CO148" s="53"/>
      <c r="CP148" s="54"/>
      <c r="CQ148" s="16"/>
      <c r="CR148" s="52"/>
      <c r="CS148" s="53"/>
      <c r="CT148" s="53"/>
      <c r="CU148" s="54"/>
      <c r="CV148" s="52"/>
      <c r="CW148" s="53"/>
      <c r="CX148" s="53"/>
      <c r="CY148" s="54"/>
      <c r="CZ148" s="16"/>
      <c r="DA148" s="52"/>
      <c r="DB148" s="53"/>
      <c r="DC148" s="53"/>
      <c r="DD148" s="54"/>
      <c r="DE148" s="52"/>
      <c r="DF148" s="53"/>
      <c r="DG148" s="53"/>
      <c r="DH148" s="54"/>
      <c r="DI148" s="16"/>
      <c r="DJ148" s="52"/>
      <c r="DK148" s="53"/>
      <c r="DL148" s="53"/>
      <c r="DM148" s="54"/>
      <c r="DN148" s="52"/>
      <c r="DO148" s="53"/>
      <c r="DP148" s="53"/>
      <c r="DQ148" s="54"/>
      <c r="DR148" s="16"/>
      <c r="DS148" s="52"/>
      <c r="DT148" s="53"/>
      <c r="DU148" s="53"/>
      <c r="DV148" s="54"/>
      <c r="DW148" s="52"/>
      <c r="DX148" s="53"/>
      <c r="DY148" s="53"/>
      <c r="DZ148" s="54"/>
      <c r="EA148" s="16"/>
      <c r="EB148" s="52"/>
      <c r="EC148" s="53"/>
      <c r="ED148" s="53"/>
      <c r="EE148" s="54"/>
      <c r="EF148" s="52"/>
      <c r="EG148" s="53"/>
      <c r="EH148" s="53"/>
      <c r="EI148" s="54"/>
      <c r="EJ148" s="16"/>
      <c r="EK148" s="52"/>
      <c r="EL148" s="53"/>
      <c r="EM148" s="53"/>
      <c r="EN148" s="54"/>
      <c r="EO148" s="52"/>
      <c r="EP148" s="53"/>
      <c r="EQ148" s="53"/>
      <c r="ER148" s="54"/>
      <c r="ES148" s="16"/>
      <c r="ET148" s="52"/>
      <c r="EU148" s="53"/>
      <c r="EV148" s="53"/>
      <c r="EW148" s="54"/>
      <c r="EX148" s="52"/>
      <c r="EY148" s="53"/>
      <c r="EZ148" s="53"/>
      <c r="FA148" s="54"/>
      <c r="FB148" s="16"/>
      <c r="FC148" s="52"/>
      <c r="FD148" s="53"/>
      <c r="FE148" s="53"/>
      <c r="FF148" s="54"/>
      <c r="FG148" s="52"/>
      <c r="FH148" s="53"/>
      <c r="FI148" s="53"/>
      <c r="FJ148" s="54"/>
      <c r="FK148" s="16"/>
      <c r="FL148" s="52"/>
      <c r="FM148" s="53"/>
      <c r="FN148" s="53"/>
      <c r="FO148" s="54"/>
      <c r="FP148" s="52"/>
      <c r="FQ148" s="53"/>
      <c r="FR148" s="53"/>
      <c r="FS148" s="54"/>
      <c r="FT148" s="16"/>
      <c r="FU148" s="52"/>
      <c r="FV148" s="53"/>
      <c r="FW148" s="53"/>
      <c r="FX148" s="54"/>
      <c r="FY148" s="52"/>
      <c r="FZ148" s="53"/>
      <c r="GA148" s="53"/>
      <c r="GB148" s="54"/>
      <c r="GC148" s="16"/>
      <c r="GD148" s="52"/>
      <c r="GE148" s="53"/>
      <c r="GF148" s="53"/>
      <c r="GG148" s="54"/>
      <c r="GH148" s="52"/>
      <c r="GI148" s="53"/>
      <c r="GJ148" s="53"/>
      <c r="GK148" s="54"/>
      <c r="GL148" s="16"/>
      <c r="GM148" s="52"/>
      <c r="GN148" s="53"/>
      <c r="GO148" s="53"/>
      <c r="GP148" s="54"/>
      <c r="GQ148" s="52"/>
      <c r="GR148" s="53"/>
      <c r="GS148" s="53"/>
      <c r="GT148" s="54"/>
      <c r="GU148" s="16"/>
      <c r="GV148" s="52"/>
      <c r="GW148" s="53"/>
      <c r="GX148" s="53"/>
      <c r="GY148" s="54"/>
      <c r="GZ148" s="52"/>
      <c r="HA148" s="53"/>
      <c r="HB148" s="53"/>
      <c r="HC148" s="54"/>
      <c r="HD148" s="16"/>
      <c r="HE148" s="52"/>
      <c r="HF148" s="53"/>
      <c r="HG148" s="53"/>
      <c r="HH148" s="54"/>
      <c r="HI148" s="52"/>
      <c r="HJ148" s="53"/>
      <c r="HK148" s="53"/>
      <c r="HL148" s="54"/>
      <c r="HM148" s="16"/>
      <c r="HN148" s="52"/>
      <c r="HO148" s="53"/>
      <c r="HP148" s="53"/>
      <c r="HQ148" s="54"/>
      <c r="HR148" s="52"/>
      <c r="HS148" s="53"/>
      <c r="HT148" s="53"/>
      <c r="HU148" s="54"/>
      <c r="HV148" s="16"/>
      <c r="HW148" s="52"/>
      <c r="HX148" s="53"/>
      <c r="HY148" s="53"/>
      <c r="HZ148" s="54"/>
      <c r="IA148" s="52"/>
      <c r="IB148" s="53"/>
      <c r="IC148" s="53"/>
      <c r="ID148" s="54"/>
      <c r="IE148" s="16"/>
      <c r="IF148" s="52"/>
      <c r="IG148" s="53"/>
      <c r="IH148" s="53"/>
      <c r="II148" s="54"/>
      <c r="IJ148" s="52"/>
      <c r="IK148" s="53"/>
      <c r="IL148" s="53"/>
      <c r="IM148" s="54"/>
      <c r="IN148" s="16"/>
      <c r="IO148" s="52"/>
      <c r="IP148" s="53"/>
      <c r="IQ148" s="53"/>
      <c r="IR148" s="54"/>
      <c r="IS148" s="52"/>
      <c r="IT148" s="53"/>
      <c r="IU148" s="53"/>
      <c r="IV148" s="54"/>
    </row>
    <row r="149" spans="1:256" ht="19.5" customHeight="1" hidden="1">
      <c r="A149" s="229"/>
      <c r="B149" s="74"/>
      <c r="C149" s="74"/>
      <c r="D149" s="75"/>
      <c r="E149" s="16"/>
      <c r="F149" s="101"/>
      <c r="G149" s="74"/>
      <c r="H149" s="74"/>
      <c r="I149" s="75"/>
      <c r="J149" s="52"/>
      <c r="K149" s="53"/>
      <c r="L149" s="53"/>
      <c r="M149" s="54"/>
      <c r="N149" s="16"/>
      <c r="O149" s="52"/>
      <c r="P149" s="53"/>
      <c r="Q149" s="53"/>
      <c r="R149" s="54"/>
      <c r="S149" s="52"/>
      <c r="T149" s="53"/>
      <c r="U149" s="53"/>
      <c r="V149" s="54"/>
      <c r="W149" s="16"/>
      <c r="X149" s="52"/>
      <c r="Y149" s="53"/>
      <c r="Z149" s="53"/>
      <c r="AA149" s="54"/>
      <c r="AB149" s="52"/>
      <c r="AC149" s="53"/>
      <c r="AD149" s="53"/>
      <c r="AE149" s="54"/>
      <c r="AF149" s="16"/>
      <c r="AG149" s="52"/>
      <c r="AH149" s="53"/>
      <c r="AI149" s="53"/>
      <c r="AJ149" s="54"/>
      <c r="AK149" s="52"/>
      <c r="AL149" s="53"/>
      <c r="AM149" s="53"/>
      <c r="AN149" s="54"/>
      <c r="AO149" s="16"/>
      <c r="AP149" s="52"/>
      <c r="AQ149" s="53"/>
      <c r="AR149" s="53"/>
      <c r="AS149" s="54"/>
      <c r="AT149" s="52"/>
      <c r="AU149" s="53"/>
      <c r="AV149" s="53"/>
      <c r="AW149" s="54"/>
      <c r="AX149" s="16"/>
      <c r="AY149" s="52"/>
      <c r="AZ149" s="53"/>
      <c r="BA149" s="53"/>
      <c r="BB149" s="54"/>
      <c r="BC149" s="52"/>
      <c r="BD149" s="53"/>
      <c r="BE149" s="53"/>
      <c r="BF149" s="54"/>
      <c r="BG149" s="16"/>
      <c r="BH149" s="52"/>
      <c r="BI149" s="53"/>
      <c r="BJ149" s="53"/>
      <c r="BK149" s="54"/>
      <c r="BL149" s="52"/>
      <c r="BM149" s="53"/>
      <c r="BN149" s="53"/>
      <c r="BO149" s="54"/>
      <c r="BP149" s="16"/>
      <c r="BQ149" s="52"/>
      <c r="BR149" s="53"/>
      <c r="BS149" s="53"/>
      <c r="BT149" s="54"/>
      <c r="BU149" s="52"/>
      <c r="BV149" s="53"/>
      <c r="BW149" s="53"/>
      <c r="BX149" s="54"/>
      <c r="BY149" s="16"/>
      <c r="BZ149" s="52"/>
      <c r="CA149" s="53"/>
      <c r="CB149" s="53"/>
      <c r="CC149" s="54"/>
      <c r="CD149" s="52"/>
      <c r="CE149" s="53"/>
      <c r="CF149" s="53"/>
      <c r="CG149" s="54"/>
      <c r="CH149" s="16"/>
      <c r="CI149" s="52"/>
      <c r="CJ149" s="53"/>
      <c r="CK149" s="53"/>
      <c r="CL149" s="54"/>
      <c r="CM149" s="52"/>
      <c r="CN149" s="53"/>
      <c r="CO149" s="53"/>
      <c r="CP149" s="54"/>
      <c r="CQ149" s="16"/>
      <c r="CR149" s="52"/>
      <c r="CS149" s="53"/>
      <c r="CT149" s="53"/>
      <c r="CU149" s="54"/>
      <c r="CV149" s="52"/>
      <c r="CW149" s="53"/>
      <c r="CX149" s="53"/>
      <c r="CY149" s="54"/>
      <c r="CZ149" s="16"/>
      <c r="DA149" s="52"/>
      <c r="DB149" s="53"/>
      <c r="DC149" s="53"/>
      <c r="DD149" s="54"/>
      <c r="DE149" s="52"/>
      <c r="DF149" s="53"/>
      <c r="DG149" s="53"/>
      <c r="DH149" s="54"/>
      <c r="DI149" s="16"/>
      <c r="DJ149" s="52"/>
      <c r="DK149" s="53"/>
      <c r="DL149" s="53"/>
      <c r="DM149" s="54"/>
      <c r="DN149" s="52"/>
      <c r="DO149" s="53"/>
      <c r="DP149" s="53"/>
      <c r="DQ149" s="54"/>
      <c r="DR149" s="16"/>
      <c r="DS149" s="52"/>
      <c r="DT149" s="53"/>
      <c r="DU149" s="53"/>
      <c r="DV149" s="54"/>
      <c r="DW149" s="52"/>
      <c r="DX149" s="53"/>
      <c r="DY149" s="53"/>
      <c r="DZ149" s="54"/>
      <c r="EA149" s="16"/>
      <c r="EB149" s="52"/>
      <c r="EC149" s="53"/>
      <c r="ED149" s="53"/>
      <c r="EE149" s="54"/>
      <c r="EF149" s="52"/>
      <c r="EG149" s="53"/>
      <c r="EH149" s="53"/>
      <c r="EI149" s="54"/>
      <c r="EJ149" s="16"/>
      <c r="EK149" s="52"/>
      <c r="EL149" s="53"/>
      <c r="EM149" s="53"/>
      <c r="EN149" s="54"/>
      <c r="EO149" s="52"/>
      <c r="EP149" s="53"/>
      <c r="EQ149" s="53"/>
      <c r="ER149" s="54"/>
      <c r="ES149" s="16"/>
      <c r="ET149" s="52"/>
      <c r="EU149" s="53"/>
      <c r="EV149" s="53"/>
      <c r="EW149" s="54"/>
      <c r="EX149" s="52"/>
      <c r="EY149" s="53"/>
      <c r="EZ149" s="53"/>
      <c r="FA149" s="54"/>
      <c r="FB149" s="16"/>
      <c r="FC149" s="52"/>
      <c r="FD149" s="53"/>
      <c r="FE149" s="53"/>
      <c r="FF149" s="54"/>
      <c r="FG149" s="52"/>
      <c r="FH149" s="53"/>
      <c r="FI149" s="53"/>
      <c r="FJ149" s="54"/>
      <c r="FK149" s="16"/>
      <c r="FL149" s="52"/>
      <c r="FM149" s="53"/>
      <c r="FN149" s="53"/>
      <c r="FO149" s="54"/>
      <c r="FP149" s="52"/>
      <c r="FQ149" s="53"/>
      <c r="FR149" s="53"/>
      <c r="FS149" s="54"/>
      <c r="FT149" s="16"/>
      <c r="FU149" s="52"/>
      <c r="FV149" s="53"/>
      <c r="FW149" s="53"/>
      <c r="FX149" s="54"/>
      <c r="FY149" s="52"/>
      <c r="FZ149" s="53"/>
      <c r="GA149" s="53"/>
      <c r="GB149" s="54"/>
      <c r="GC149" s="16"/>
      <c r="GD149" s="52"/>
      <c r="GE149" s="53"/>
      <c r="GF149" s="53"/>
      <c r="GG149" s="54"/>
      <c r="GH149" s="52"/>
      <c r="GI149" s="53"/>
      <c r="GJ149" s="53"/>
      <c r="GK149" s="54"/>
      <c r="GL149" s="16"/>
      <c r="GM149" s="52"/>
      <c r="GN149" s="53"/>
      <c r="GO149" s="53"/>
      <c r="GP149" s="54"/>
      <c r="GQ149" s="52"/>
      <c r="GR149" s="53"/>
      <c r="GS149" s="53"/>
      <c r="GT149" s="54"/>
      <c r="GU149" s="16"/>
      <c r="GV149" s="52"/>
      <c r="GW149" s="53"/>
      <c r="GX149" s="53"/>
      <c r="GY149" s="54"/>
      <c r="GZ149" s="52"/>
      <c r="HA149" s="53"/>
      <c r="HB149" s="53"/>
      <c r="HC149" s="54"/>
      <c r="HD149" s="16"/>
      <c r="HE149" s="52"/>
      <c r="HF149" s="53"/>
      <c r="HG149" s="53"/>
      <c r="HH149" s="54"/>
      <c r="HI149" s="52"/>
      <c r="HJ149" s="53"/>
      <c r="HK149" s="53"/>
      <c r="HL149" s="54"/>
      <c r="HM149" s="16"/>
      <c r="HN149" s="52"/>
      <c r="HO149" s="53"/>
      <c r="HP149" s="53"/>
      <c r="HQ149" s="54"/>
      <c r="HR149" s="52"/>
      <c r="HS149" s="53"/>
      <c r="HT149" s="53"/>
      <c r="HU149" s="54"/>
      <c r="HV149" s="16"/>
      <c r="HW149" s="52"/>
      <c r="HX149" s="53"/>
      <c r="HY149" s="53"/>
      <c r="HZ149" s="54"/>
      <c r="IA149" s="52"/>
      <c r="IB149" s="53"/>
      <c r="IC149" s="53"/>
      <c r="ID149" s="54"/>
      <c r="IE149" s="16"/>
      <c r="IF149" s="52"/>
      <c r="IG149" s="53"/>
      <c r="IH149" s="53"/>
      <c r="II149" s="54"/>
      <c r="IJ149" s="52"/>
      <c r="IK149" s="53"/>
      <c r="IL149" s="53"/>
      <c r="IM149" s="54"/>
      <c r="IN149" s="16"/>
      <c r="IO149" s="52"/>
      <c r="IP149" s="53"/>
      <c r="IQ149" s="53"/>
      <c r="IR149" s="54"/>
      <c r="IS149" s="52"/>
      <c r="IT149" s="53"/>
      <c r="IU149" s="53"/>
      <c r="IV149" s="54"/>
    </row>
    <row r="150" spans="1:256" ht="19.5" customHeight="1" hidden="1">
      <c r="A150" s="229"/>
      <c r="B150" s="74"/>
      <c r="C150" s="74"/>
      <c r="D150" s="75"/>
      <c r="E150" s="16"/>
      <c r="F150" s="101"/>
      <c r="G150" s="74"/>
      <c r="H150" s="74"/>
      <c r="I150" s="75"/>
      <c r="J150" s="52"/>
      <c r="K150" s="53"/>
      <c r="L150" s="53"/>
      <c r="M150" s="54"/>
      <c r="N150" s="16"/>
      <c r="O150" s="52"/>
      <c r="P150" s="53"/>
      <c r="Q150" s="53"/>
      <c r="R150" s="54"/>
      <c r="S150" s="52"/>
      <c r="T150" s="53"/>
      <c r="U150" s="53"/>
      <c r="V150" s="54"/>
      <c r="W150" s="16"/>
      <c r="X150" s="52"/>
      <c r="Y150" s="53"/>
      <c r="Z150" s="53"/>
      <c r="AA150" s="54"/>
      <c r="AB150" s="52"/>
      <c r="AC150" s="53"/>
      <c r="AD150" s="53"/>
      <c r="AE150" s="54"/>
      <c r="AF150" s="16"/>
      <c r="AG150" s="52"/>
      <c r="AH150" s="53"/>
      <c r="AI150" s="53"/>
      <c r="AJ150" s="54"/>
      <c r="AK150" s="52"/>
      <c r="AL150" s="53"/>
      <c r="AM150" s="53"/>
      <c r="AN150" s="54"/>
      <c r="AO150" s="16"/>
      <c r="AP150" s="52"/>
      <c r="AQ150" s="53"/>
      <c r="AR150" s="53"/>
      <c r="AS150" s="54"/>
      <c r="AT150" s="52"/>
      <c r="AU150" s="53"/>
      <c r="AV150" s="53"/>
      <c r="AW150" s="54"/>
      <c r="AX150" s="16"/>
      <c r="AY150" s="52"/>
      <c r="AZ150" s="53"/>
      <c r="BA150" s="53"/>
      <c r="BB150" s="54"/>
      <c r="BC150" s="52"/>
      <c r="BD150" s="53"/>
      <c r="BE150" s="53"/>
      <c r="BF150" s="54"/>
      <c r="BG150" s="16"/>
      <c r="BH150" s="52"/>
      <c r="BI150" s="53"/>
      <c r="BJ150" s="53"/>
      <c r="BK150" s="54"/>
      <c r="BL150" s="52"/>
      <c r="BM150" s="53"/>
      <c r="BN150" s="53"/>
      <c r="BO150" s="54"/>
      <c r="BP150" s="16"/>
      <c r="BQ150" s="52"/>
      <c r="BR150" s="53"/>
      <c r="BS150" s="53"/>
      <c r="BT150" s="54"/>
      <c r="BU150" s="52"/>
      <c r="BV150" s="53"/>
      <c r="BW150" s="53"/>
      <c r="BX150" s="54"/>
      <c r="BY150" s="16"/>
      <c r="BZ150" s="52"/>
      <c r="CA150" s="53"/>
      <c r="CB150" s="53"/>
      <c r="CC150" s="54"/>
      <c r="CD150" s="52"/>
      <c r="CE150" s="53"/>
      <c r="CF150" s="53"/>
      <c r="CG150" s="54"/>
      <c r="CH150" s="16"/>
      <c r="CI150" s="52"/>
      <c r="CJ150" s="53"/>
      <c r="CK150" s="53"/>
      <c r="CL150" s="54"/>
      <c r="CM150" s="52"/>
      <c r="CN150" s="53"/>
      <c r="CO150" s="53"/>
      <c r="CP150" s="54"/>
      <c r="CQ150" s="16"/>
      <c r="CR150" s="52"/>
      <c r="CS150" s="53"/>
      <c r="CT150" s="53"/>
      <c r="CU150" s="54"/>
      <c r="CV150" s="52"/>
      <c r="CW150" s="53"/>
      <c r="CX150" s="53"/>
      <c r="CY150" s="54"/>
      <c r="CZ150" s="16"/>
      <c r="DA150" s="52"/>
      <c r="DB150" s="53"/>
      <c r="DC150" s="53"/>
      <c r="DD150" s="54"/>
      <c r="DE150" s="52"/>
      <c r="DF150" s="53"/>
      <c r="DG150" s="53"/>
      <c r="DH150" s="54"/>
      <c r="DI150" s="16"/>
      <c r="DJ150" s="52"/>
      <c r="DK150" s="53"/>
      <c r="DL150" s="53"/>
      <c r="DM150" s="54"/>
      <c r="DN150" s="52"/>
      <c r="DO150" s="53"/>
      <c r="DP150" s="53"/>
      <c r="DQ150" s="54"/>
      <c r="DR150" s="16"/>
      <c r="DS150" s="52"/>
      <c r="DT150" s="53"/>
      <c r="DU150" s="53"/>
      <c r="DV150" s="54"/>
      <c r="DW150" s="52"/>
      <c r="DX150" s="53"/>
      <c r="DY150" s="53"/>
      <c r="DZ150" s="54"/>
      <c r="EA150" s="16"/>
      <c r="EB150" s="52"/>
      <c r="EC150" s="53"/>
      <c r="ED150" s="53"/>
      <c r="EE150" s="54"/>
      <c r="EF150" s="52"/>
      <c r="EG150" s="53"/>
      <c r="EH150" s="53"/>
      <c r="EI150" s="54"/>
      <c r="EJ150" s="16"/>
      <c r="EK150" s="52"/>
      <c r="EL150" s="53"/>
      <c r="EM150" s="53"/>
      <c r="EN150" s="54"/>
      <c r="EO150" s="52"/>
      <c r="EP150" s="53"/>
      <c r="EQ150" s="53"/>
      <c r="ER150" s="54"/>
      <c r="ES150" s="16"/>
      <c r="ET150" s="52"/>
      <c r="EU150" s="53"/>
      <c r="EV150" s="53"/>
      <c r="EW150" s="54"/>
      <c r="EX150" s="52"/>
      <c r="EY150" s="53"/>
      <c r="EZ150" s="53"/>
      <c r="FA150" s="54"/>
      <c r="FB150" s="16"/>
      <c r="FC150" s="52"/>
      <c r="FD150" s="53"/>
      <c r="FE150" s="53"/>
      <c r="FF150" s="54"/>
      <c r="FG150" s="52"/>
      <c r="FH150" s="53"/>
      <c r="FI150" s="53"/>
      <c r="FJ150" s="54"/>
      <c r="FK150" s="16"/>
      <c r="FL150" s="52"/>
      <c r="FM150" s="53"/>
      <c r="FN150" s="53"/>
      <c r="FO150" s="54"/>
      <c r="FP150" s="52"/>
      <c r="FQ150" s="53"/>
      <c r="FR150" s="53"/>
      <c r="FS150" s="54"/>
      <c r="FT150" s="16"/>
      <c r="FU150" s="52"/>
      <c r="FV150" s="53"/>
      <c r="FW150" s="53"/>
      <c r="FX150" s="54"/>
      <c r="FY150" s="52"/>
      <c r="FZ150" s="53"/>
      <c r="GA150" s="53"/>
      <c r="GB150" s="54"/>
      <c r="GC150" s="16"/>
      <c r="GD150" s="52"/>
      <c r="GE150" s="53"/>
      <c r="GF150" s="53"/>
      <c r="GG150" s="54"/>
      <c r="GH150" s="52"/>
      <c r="GI150" s="53"/>
      <c r="GJ150" s="53"/>
      <c r="GK150" s="54"/>
      <c r="GL150" s="16"/>
      <c r="GM150" s="52"/>
      <c r="GN150" s="53"/>
      <c r="GO150" s="53"/>
      <c r="GP150" s="54"/>
      <c r="GQ150" s="52"/>
      <c r="GR150" s="53"/>
      <c r="GS150" s="53"/>
      <c r="GT150" s="54"/>
      <c r="GU150" s="16"/>
      <c r="GV150" s="52"/>
      <c r="GW150" s="53"/>
      <c r="GX150" s="53"/>
      <c r="GY150" s="54"/>
      <c r="GZ150" s="52"/>
      <c r="HA150" s="53"/>
      <c r="HB150" s="53"/>
      <c r="HC150" s="54"/>
      <c r="HD150" s="16"/>
      <c r="HE150" s="52"/>
      <c r="HF150" s="53"/>
      <c r="HG150" s="53"/>
      <c r="HH150" s="54"/>
      <c r="HI150" s="52"/>
      <c r="HJ150" s="53"/>
      <c r="HK150" s="53"/>
      <c r="HL150" s="54"/>
      <c r="HM150" s="16"/>
      <c r="HN150" s="52"/>
      <c r="HO150" s="53"/>
      <c r="HP150" s="53"/>
      <c r="HQ150" s="54"/>
      <c r="HR150" s="52"/>
      <c r="HS150" s="53"/>
      <c r="HT150" s="53"/>
      <c r="HU150" s="54"/>
      <c r="HV150" s="16"/>
      <c r="HW150" s="52"/>
      <c r="HX150" s="53"/>
      <c r="HY150" s="53"/>
      <c r="HZ150" s="54"/>
      <c r="IA150" s="52"/>
      <c r="IB150" s="53"/>
      <c r="IC150" s="53"/>
      <c r="ID150" s="54"/>
      <c r="IE150" s="16"/>
      <c r="IF150" s="52"/>
      <c r="IG150" s="53"/>
      <c r="IH150" s="53"/>
      <c r="II150" s="54"/>
      <c r="IJ150" s="52"/>
      <c r="IK150" s="53"/>
      <c r="IL150" s="53"/>
      <c r="IM150" s="54"/>
      <c r="IN150" s="16"/>
      <c r="IO150" s="52"/>
      <c r="IP150" s="53"/>
      <c r="IQ150" s="53"/>
      <c r="IR150" s="54"/>
      <c r="IS150" s="52"/>
      <c r="IT150" s="53"/>
      <c r="IU150" s="53"/>
      <c r="IV150" s="54"/>
    </row>
    <row r="151" spans="1:256" ht="19.5" customHeight="1" hidden="1">
      <c r="A151" s="229"/>
      <c r="B151" s="74"/>
      <c r="C151" s="74"/>
      <c r="D151" s="75"/>
      <c r="E151" s="16"/>
      <c r="F151" s="101"/>
      <c r="G151" s="74"/>
      <c r="H151" s="74"/>
      <c r="I151" s="75"/>
      <c r="J151" s="52"/>
      <c r="K151" s="53"/>
      <c r="L151" s="53"/>
      <c r="M151" s="54"/>
      <c r="N151" s="16"/>
      <c r="O151" s="52"/>
      <c r="P151" s="53"/>
      <c r="Q151" s="53"/>
      <c r="R151" s="54"/>
      <c r="S151" s="52"/>
      <c r="T151" s="53"/>
      <c r="U151" s="53"/>
      <c r="V151" s="54"/>
      <c r="W151" s="16"/>
      <c r="X151" s="52"/>
      <c r="Y151" s="53"/>
      <c r="Z151" s="53"/>
      <c r="AA151" s="54"/>
      <c r="AB151" s="52"/>
      <c r="AC151" s="53"/>
      <c r="AD151" s="53"/>
      <c r="AE151" s="54"/>
      <c r="AF151" s="16"/>
      <c r="AG151" s="52"/>
      <c r="AH151" s="53"/>
      <c r="AI151" s="53"/>
      <c r="AJ151" s="54"/>
      <c r="AK151" s="52"/>
      <c r="AL151" s="53"/>
      <c r="AM151" s="53"/>
      <c r="AN151" s="54"/>
      <c r="AO151" s="16"/>
      <c r="AP151" s="52"/>
      <c r="AQ151" s="53"/>
      <c r="AR151" s="53"/>
      <c r="AS151" s="54"/>
      <c r="AT151" s="52"/>
      <c r="AU151" s="53"/>
      <c r="AV151" s="53"/>
      <c r="AW151" s="54"/>
      <c r="AX151" s="16"/>
      <c r="AY151" s="52"/>
      <c r="AZ151" s="53"/>
      <c r="BA151" s="53"/>
      <c r="BB151" s="54"/>
      <c r="BC151" s="52"/>
      <c r="BD151" s="53"/>
      <c r="BE151" s="53"/>
      <c r="BF151" s="54"/>
      <c r="BG151" s="16"/>
      <c r="BH151" s="52"/>
      <c r="BI151" s="53"/>
      <c r="BJ151" s="53"/>
      <c r="BK151" s="54"/>
      <c r="BL151" s="52"/>
      <c r="BM151" s="53"/>
      <c r="BN151" s="53"/>
      <c r="BO151" s="54"/>
      <c r="BP151" s="16"/>
      <c r="BQ151" s="52"/>
      <c r="BR151" s="53"/>
      <c r="BS151" s="53"/>
      <c r="BT151" s="54"/>
      <c r="BU151" s="52"/>
      <c r="BV151" s="53"/>
      <c r="BW151" s="53"/>
      <c r="BX151" s="54"/>
      <c r="BY151" s="16"/>
      <c r="BZ151" s="52"/>
      <c r="CA151" s="53"/>
      <c r="CB151" s="53"/>
      <c r="CC151" s="54"/>
      <c r="CD151" s="52"/>
      <c r="CE151" s="53"/>
      <c r="CF151" s="53"/>
      <c r="CG151" s="54"/>
      <c r="CH151" s="16"/>
      <c r="CI151" s="52"/>
      <c r="CJ151" s="53"/>
      <c r="CK151" s="53"/>
      <c r="CL151" s="54"/>
      <c r="CM151" s="52"/>
      <c r="CN151" s="53"/>
      <c r="CO151" s="53"/>
      <c r="CP151" s="54"/>
      <c r="CQ151" s="16"/>
      <c r="CR151" s="52"/>
      <c r="CS151" s="53"/>
      <c r="CT151" s="53"/>
      <c r="CU151" s="54"/>
      <c r="CV151" s="52"/>
      <c r="CW151" s="53"/>
      <c r="CX151" s="53"/>
      <c r="CY151" s="54"/>
      <c r="CZ151" s="16"/>
      <c r="DA151" s="52"/>
      <c r="DB151" s="53"/>
      <c r="DC151" s="53"/>
      <c r="DD151" s="54"/>
      <c r="DE151" s="52"/>
      <c r="DF151" s="53"/>
      <c r="DG151" s="53"/>
      <c r="DH151" s="54"/>
      <c r="DI151" s="16"/>
      <c r="DJ151" s="52"/>
      <c r="DK151" s="53"/>
      <c r="DL151" s="53"/>
      <c r="DM151" s="54"/>
      <c r="DN151" s="52"/>
      <c r="DO151" s="53"/>
      <c r="DP151" s="53"/>
      <c r="DQ151" s="54"/>
      <c r="DR151" s="16"/>
      <c r="DS151" s="52"/>
      <c r="DT151" s="53"/>
      <c r="DU151" s="53"/>
      <c r="DV151" s="54"/>
      <c r="DW151" s="52"/>
      <c r="DX151" s="53"/>
      <c r="DY151" s="53"/>
      <c r="DZ151" s="54"/>
      <c r="EA151" s="16"/>
      <c r="EB151" s="52"/>
      <c r="EC151" s="53"/>
      <c r="ED151" s="53"/>
      <c r="EE151" s="54"/>
      <c r="EF151" s="52"/>
      <c r="EG151" s="53"/>
      <c r="EH151" s="53"/>
      <c r="EI151" s="54"/>
      <c r="EJ151" s="16"/>
      <c r="EK151" s="52"/>
      <c r="EL151" s="53"/>
      <c r="EM151" s="53"/>
      <c r="EN151" s="54"/>
      <c r="EO151" s="52"/>
      <c r="EP151" s="53"/>
      <c r="EQ151" s="53"/>
      <c r="ER151" s="54"/>
      <c r="ES151" s="16"/>
      <c r="ET151" s="52"/>
      <c r="EU151" s="53"/>
      <c r="EV151" s="53"/>
      <c r="EW151" s="54"/>
      <c r="EX151" s="52"/>
      <c r="EY151" s="53"/>
      <c r="EZ151" s="53"/>
      <c r="FA151" s="54"/>
      <c r="FB151" s="16"/>
      <c r="FC151" s="52"/>
      <c r="FD151" s="53"/>
      <c r="FE151" s="53"/>
      <c r="FF151" s="54"/>
      <c r="FG151" s="52"/>
      <c r="FH151" s="53"/>
      <c r="FI151" s="53"/>
      <c r="FJ151" s="54"/>
      <c r="FK151" s="16"/>
      <c r="FL151" s="52"/>
      <c r="FM151" s="53"/>
      <c r="FN151" s="53"/>
      <c r="FO151" s="54"/>
      <c r="FP151" s="52"/>
      <c r="FQ151" s="53"/>
      <c r="FR151" s="53"/>
      <c r="FS151" s="54"/>
      <c r="FT151" s="16"/>
      <c r="FU151" s="52"/>
      <c r="FV151" s="53"/>
      <c r="FW151" s="53"/>
      <c r="FX151" s="54"/>
      <c r="FY151" s="52"/>
      <c r="FZ151" s="53"/>
      <c r="GA151" s="53"/>
      <c r="GB151" s="54"/>
      <c r="GC151" s="16"/>
      <c r="GD151" s="52"/>
      <c r="GE151" s="53"/>
      <c r="GF151" s="53"/>
      <c r="GG151" s="54"/>
      <c r="GH151" s="52"/>
      <c r="GI151" s="53"/>
      <c r="GJ151" s="53"/>
      <c r="GK151" s="54"/>
      <c r="GL151" s="16"/>
      <c r="GM151" s="52"/>
      <c r="GN151" s="53"/>
      <c r="GO151" s="53"/>
      <c r="GP151" s="54"/>
      <c r="GQ151" s="52"/>
      <c r="GR151" s="53"/>
      <c r="GS151" s="53"/>
      <c r="GT151" s="54"/>
      <c r="GU151" s="16"/>
      <c r="GV151" s="52"/>
      <c r="GW151" s="53"/>
      <c r="GX151" s="53"/>
      <c r="GY151" s="54"/>
      <c r="GZ151" s="52"/>
      <c r="HA151" s="53"/>
      <c r="HB151" s="53"/>
      <c r="HC151" s="54"/>
      <c r="HD151" s="16"/>
      <c r="HE151" s="52"/>
      <c r="HF151" s="53"/>
      <c r="HG151" s="53"/>
      <c r="HH151" s="54"/>
      <c r="HI151" s="52"/>
      <c r="HJ151" s="53"/>
      <c r="HK151" s="53"/>
      <c r="HL151" s="54"/>
      <c r="HM151" s="16"/>
      <c r="HN151" s="52"/>
      <c r="HO151" s="53"/>
      <c r="HP151" s="53"/>
      <c r="HQ151" s="54"/>
      <c r="HR151" s="52"/>
      <c r="HS151" s="53"/>
      <c r="HT151" s="53"/>
      <c r="HU151" s="54"/>
      <c r="HV151" s="16"/>
      <c r="HW151" s="52"/>
      <c r="HX151" s="53"/>
      <c r="HY151" s="53"/>
      <c r="HZ151" s="54"/>
      <c r="IA151" s="52"/>
      <c r="IB151" s="53"/>
      <c r="IC151" s="53"/>
      <c r="ID151" s="54"/>
      <c r="IE151" s="16"/>
      <c r="IF151" s="52"/>
      <c r="IG151" s="53"/>
      <c r="IH151" s="53"/>
      <c r="II151" s="54"/>
      <c r="IJ151" s="52"/>
      <c r="IK151" s="53"/>
      <c r="IL151" s="53"/>
      <c r="IM151" s="54"/>
      <c r="IN151" s="16"/>
      <c r="IO151" s="52"/>
      <c r="IP151" s="53"/>
      <c r="IQ151" s="53"/>
      <c r="IR151" s="54"/>
      <c r="IS151" s="52"/>
      <c r="IT151" s="53"/>
      <c r="IU151" s="53"/>
      <c r="IV151" s="54"/>
    </row>
    <row r="152" spans="1:256" ht="19.5" customHeight="1" hidden="1">
      <c r="A152" s="229"/>
      <c r="B152" s="74"/>
      <c r="C152" s="74"/>
      <c r="D152" s="75"/>
      <c r="E152" s="16"/>
      <c r="F152" s="101"/>
      <c r="G152" s="74"/>
      <c r="H152" s="74"/>
      <c r="I152" s="75"/>
      <c r="J152" s="52"/>
      <c r="K152" s="53"/>
      <c r="L152" s="53"/>
      <c r="M152" s="54"/>
      <c r="N152" s="16"/>
      <c r="O152" s="52"/>
      <c r="P152" s="53"/>
      <c r="Q152" s="53"/>
      <c r="R152" s="54"/>
      <c r="S152" s="52"/>
      <c r="T152" s="53"/>
      <c r="U152" s="53"/>
      <c r="V152" s="54"/>
      <c r="W152" s="16"/>
      <c r="X152" s="52"/>
      <c r="Y152" s="53"/>
      <c r="Z152" s="53"/>
      <c r="AA152" s="54"/>
      <c r="AB152" s="52"/>
      <c r="AC152" s="53"/>
      <c r="AD152" s="53"/>
      <c r="AE152" s="54"/>
      <c r="AF152" s="16"/>
      <c r="AG152" s="52"/>
      <c r="AH152" s="53"/>
      <c r="AI152" s="53"/>
      <c r="AJ152" s="54"/>
      <c r="AK152" s="52"/>
      <c r="AL152" s="53"/>
      <c r="AM152" s="53"/>
      <c r="AN152" s="54"/>
      <c r="AO152" s="16"/>
      <c r="AP152" s="52"/>
      <c r="AQ152" s="53"/>
      <c r="AR152" s="53"/>
      <c r="AS152" s="54"/>
      <c r="AT152" s="52"/>
      <c r="AU152" s="53"/>
      <c r="AV152" s="53"/>
      <c r="AW152" s="54"/>
      <c r="AX152" s="16"/>
      <c r="AY152" s="52"/>
      <c r="AZ152" s="53"/>
      <c r="BA152" s="53"/>
      <c r="BB152" s="54"/>
      <c r="BC152" s="52"/>
      <c r="BD152" s="53"/>
      <c r="BE152" s="53"/>
      <c r="BF152" s="54"/>
      <c r="BG152" s="16"/>
      <c r="BH152" s="52"/>
      <c r="BI152" s="53"/>
      <c r="BJ152" s="53"/>
      <c r="BK152" s="54"/>
      <c r="BL152" s="52"/>
      <c r="BM152" s="53"/>
      <c r="BN152" s="53"/>
      <c r="BO152" s="54"/>
      <c r="BP152" s="16"/>
      <c r="BQ152" s="52"/>
      <c r="BR152" s="53"/>
      <c r="BS152" s="53"/>
      <c r="BT152" s="54"/>
      <c r="BU152" s="52"/>
      <c r="BV152" s="53"/>
      <c r="BW152" s="53"/>
      <c r="BX152" s="54"/>
      <c r="BY152" s="16"/>
      <c r="BZ152" s="52"/>
      <c r="CA152" s="53"/>
      <c r="CB152" s="53"/>
      <c r="CC152" s="54"/>
      <c r="CD152" s="52"/>
      <c r="CE152" s="53"/>
      <c r="CF152" s="53"/>
      <c r="CG152" s="54"/>
      <c r="CH152" s="16"/>
      <c r="CI152" s="52"/>
      <c r="CJ152" s="53"/>
      <c r="CK152" s="53"/>
      <c r="CL152" s="54"/>
      <c r="CM152" s="52"/>
      <c r="CN152" s="53"/>
      <c r="CO152" s="53"/>
      <c r="CP152" s="54"/>
      <c r="CQ152" s="16"/>
      <c r="CR152" s="52"/>
      <c r="CS152" s="53"/>
      <c r="CT152" s="53"/>
      <c r="CU152" s="54"/>
      <c r="CV152" s="52"/>
      <c r="CW152" s="53"/>
      <c r="CX152" s="53"/>
      <c r="CY152" s="54"/>
      <c r="CZ152" s="16"/>
      <c r="DA152" s="52"/>
      <c r="DB152" s="53"/>
      <c r="DC152" s="53"/>
      <c r="DD152" s="54"/>
      <c r="DE152" s="52"/>
      <c r="DF152" s="53"/>
      <c r="DG152" s="53"/>
      <c r="DH152" s="54"/>
      <c r="DI152" s="16"/>
      <c r="DJ152" s="52"/>
      <c r="DK152" s="53"/>
      <c r="DL152" s="53"/>
      <c r="DM152" s="54"/>
      <c r="DN152" s="52"/>
      <c r="DO152" s="53"/>
      <c r="DP152" s="53"/>
      <c r="DQ152" s="54"/>
      <c r="DR152" s="16"/>
      <c r="DS152" s="52"/>
      <c r="DT152" s="53"/>
      <c r="DU152" s="53"/>
      <c r="DV152" s="54"/>
      <c r="DW152" s="52"/>
      <c r="DX152" s="53"/>
      <c r="DY152" s="53"/>
      <c r="DZ152" s="54"/>
      <c r="EA152" s="16"/>
      <c r="EB152" s="52"/>
      <c r="EC152" s="53"/>
      <c r="ED152" s="53"/>
      <c r="EE152" s="54"/>
      <c r="EF152" s="52"/>
      <c r="EG152" s="53"/>
      <c r="EH152" s="53"/>
      <c r="EI152" s="54"/>
      <c r="EJ152" s="16"/>
      <c r="EK152" s="52"/>
      <c r="EL152" s="53"/>
      <c r="EM152" s="53"/>
      <c r="EN152" s="54"/>
      <c r="EO152" s="52"/>
      <c r="EP152" s="53"/>
      <c r="EQ152" s="53"/>
      <c r="ER152" s="54"/>
      <c r="ES152" s="16"/>
      <c r="ET152" s="52"/>
      <c r="EU152" s="53"/>
      <c r="EV152" s="53"/>
      <c r="EW152" s="54"/>
      <c r="EX152" s="52"/>
      <c r="EY152" s="53"/>
      <c r="EZ152" s="53"/>
      <c r="FA152" s="54"/>
      <c r="FB152" s="16"/>
      <c r="FC152" s="52"/>
      <c r="FD152" s="53"/>
      <c r="FE152" s="53"/>
      <c r="FF152" s="54"/>
      <c r="FG152" s="52"/>
      <c r="FH152" s="53"/>
      <c r="FI152" s="53"/>
      <c r="FJ152" s="54"/>
      <c r="FK152" s="16"/>
      <c r="FL152" s="52"/>
      <c r="FM152" s="53"/>
      <c r="FN152" s="53"/>
      <c r="FO152" s="54"/>
      <c r="FP152" s="52"/>
      <c r="FQ152" s="53"/>
      <c r="FR152" s="53"/>
      <c r="FS152" s="54"/>
      <c r="FT152" s="16"/>
      <c r="FU152" s="52"/>
      <c r="FV152" s="53"/>
      <c r="FW152" s="53"/>
      <c r="FX152" s="54"/>
      <c r="FY152" s="52"/>
      <c r="FZ152" s="53"/>
      <c r="GA152" s="53"/>
      <c r="GB152" s="54"/>
      <c r="GC152" s="16"/>
      <c r="GD152" s="52"/>
      <c r="GE152" s="53"/>
      <c r="GF152" s="53"/>
      <c r="GG152" s="54"/>
      <c r="GH152" s="52"/>
      <c r="GI152" s="53"/>
      <c r="GJ152" s="53"/>
      <c r="GK152" s="54"/>
      <c r="GL152" s="16"/>
      <c r="GM152" s="52"/>
      <c r="GN152" s="53"/>
      <c r="GO152" s="53"/>
      <c r="GP152" s="54"/>
      <c r="GQ152" s="52"/>
      <c r="GR152" s="53"/>
      <c r="GS152" s="53"/>
      <c r="GT152" s="54"/>
      <c r="GU152" s="16"/>
      <c r="GV152" s="52"/>
      <c r="GW152" s="53"/>
      <c r="GX152" s="53"/>
      <c r="GY152" s="54"/>
      <c r="GZ152" s="52"/>
      <c r="HA152" s="53"/>
      <c r="HB152" s="53"/>
      <c r="HC152" s="54"/>
      <c r="HD152" s="16"/>
      <c r="HE152" s="52"/>
      <c r="HF152" s="53"/>
      <c r="HG152" s="53"/>
      <c r="HH152" s="54"/>
      <c r="HI152" s="52"/>
      <c r="HJ152" s="53"/>
      <c r="HK152" s="53"/>
      <c r="HL152" s="54"/>
      <c r="HM152" s="16"/>
      <c r="HN152" s="52"/>
      <c r="HO152" s="53"/>
      <c r="HP152" s="53"/>
      <c r="HQ152" s="54"/>
      <c r="HR152" s="52"/>
      <c r="HS152" s="53"/>
      <c r="HT152" s="53"/>
      <c r="HU152" s="54"/>
      <c r="HV152" s="16"/>
      <c r="HW152" s="52"/>
      <c r="HX152" s="53"/>
      <c r="HY152" s="53"/>
      <c r="HZ152" s="54"/>
      <c r="IA152" s="52"/>
      <c r="IB152" s="53"/>
      <c r="IC152" s="53"/>
      <c r="ID152" s="54"/>
      <c r="IE152" s="16"/>
      <c r="IF152" s="52"/>
      <c r="IG152" s="53"/>
      <c r="IH152" s="53"/>
      <c r="II152" s="54"/>
      <c r="IJ152" s="52"/>
      <c r="IK152" s="53"/>
      <c r="IL152" s="53"/>
      <c r="IM152" s="54"/>
      <c r="IN152" s="16"/>
      <c r="IO152" s="52"/>
      <c r="IP152" s="53"/>
      <c r="IQ152" s="53"/>
      <c r="IR152" s="54"/>
      <c r="IS152" s="52"/>
      <c r="IT152" s="53"/>
      <c r="IU152" s="53"/>
      <c r="IV152" s="54"/>
    </row>
    <row r="153" spans="1:256" ht="19.5" customHeight="1" hidden="1">
      <c r="A153" s="229"/>
      <c r="B153" s="74"/>
      <c r="C153" s="74"/>
      <c r="D153" s="75"/>
      <c r="E153" s="16"/>
      <c r="F153" s="101"/>
      <c r="G153" s="74"/>
      <c r="H153" s="74"/>
      <c r="I153" s="75"/>
      <c r="J153" s="52"/>
      <c r="K153" s="53"/>
      <c r="L153" s="53"/>
      <c r="M153" s="54"/>
      <c r="N153" s="16"/>
      <c r="O153" s="52"/>
      <c r="P153" s="53"/>
      <c r="Q153" s="53"/>
      <c r="R153" s="54"/>
      <c r="S153" s="52"/>
      <c r="T153" s="53"/>
      <c r="U153" s="53"/>
      <c r="V153" s="54"/>
      <c r="W153" s="16"/>
      <c r="X153" s="52"/>
      <c r="Y153" s="53"/>
      <c r="Z153" s="53"/>
      <c r="AA153" s="54"/>
      <c r="AB153" s="52"/>
      <c r="AC153" s="53"/>
      <c r="AD153" s="53"/>
      <c r="AE153" s="54"/>
      <c r="AF153" s="16"/>
      <c r="AG153" s="52"/>
      <c r="AH153" s="53"/>
      <c r="AI153" s="53"/>
      <c r="AJ153" s="54"/>
      <c r="AK153" s="52"/>
      <c r="AL153" s="53"/>
      <c r="AM153" s="53"/>
      <c r="AN153" s="54"/>
      <c r="AO153" s="16"/>
      <c r="AP153" s="52"/>
      <c r="AQ153" s="53"/>
      <c r="AR153" s="53"/>
      <c r="AS153" s="54"/>
      <c r="AT153" s="52"/>
      <c r="AU153" s="53"/>
      <c r="AV153" s="53"/>
      <c r="AW153" s="54"/>
      <c r="AX153" s="16"/>
      <c r="AY153" s="52"/>
      <c r="AZ153" s="53"/>
      <c r="BA153" s="53"/>
      <c r="BB153" s="54"/>
      <c r="BC153" s="52"/>
      <c r="BD153" s="53"/>
      <c r="BE153" s="53"/>
      <c r="BF153" s="54"/>
      <c r="BG153" s="16"/>
      <c r="BH153" s="52"/>
      <c r="BI153" s="53"/>
      <c r="BJ153" s="53"/>
      <c r="BK153" s="54"/>
      <c r="BL153" s="52"/>
      <c r="BM153" s="53"/>
      <c r="BN153" s="53"/>
      <c r="BO153" s="54"/>
      <c r="BP153" s="16"/>
      <c r="BQ153" s="52"/>
      <c r="BR153" s="53"/>
      <c r="BS153" s="53"/>
      <c r="BT153" s="54"/>
      <c r="BU153" s="52"/>
      <c r="BV153" s="53"/>
      <c r="BW153" s="53"/>
      <c r="BX153" s="54"/>
      <c r="BY153" s="16"/>
      <c r="BZ153" s="52"/>
      <c r="CA153" s="53"/>
      <c r="CB153" s="53"/>
      <c r="CC153" s="54"/>
      <c r="CD153" s="52"/>
      <c r="CE153" s="53"/>
      <c r="CF153" s="53"/>
      <c r="CG153" s="54"/>
      <c r="CH153" s="16"/>
      <c r="CI153" s="52"/>
      <c r="CJ153" s="53"/>
      <c r="CK153" s="53"/>
      <c r="CL153" s="54"/>
      <c r="CM153" s="52"/>
      <c r="CN153" s="53"/>
      <c r="CO153" s="53"/>
      <c r="CP153" s="54"/>
      <c r="CQ153" s="16"/>
      <c r="CR153" s="52"/>
      <c r="CS153" s="53"/>
      <c r="CT153" s="53"/>
      <c r="CU153" s="54"/>
      <c r="CV153" s="52"/>
      <c r="CW153" s="53"/>
      <c r="CX153" s="53"/>
      <c r="CY153" s="54"/>
      <c r="CZ153" s="16"/>
      <c r="DA153" s="52"/>
      <c r="DB153" s="53"/>
      <c r="DC153" s="53"/>
      <c r="DD153" s="54"/>
      <c r="DE153" s="52"/>
      <c r="DF153" s="53"/>
      <c r="DG153" s="53"/>
      <c r="DH153" s="54"/>
      <c r="DI153" s="16"/>
      <c r="DJ153" s="52"/>
      <c r="DK153" s="53"/>
      <c r="DL153" s="53"/>
      <c r="DM153" s="54"/>
      <c r="DN153" s="52"/>
      <c r="DO153" s="53"/>
      <c r="DP153" s="53"/>
      <c r="DQ153" s="54"/>
      <c r="DR153" s="16"/>
      <c r="DS153" s="52"/>
      <c r="DT153" s="53"/>
      <c r="DU153" s="53"/>
      <c r="DV153" s="54"/>
      <c r="DW153" s="52"/>
      <c r="DX153" s="53"/>
      <c r="DY153" s="53"/>
      <c r="DZ153" s="54"/>
      <c r="EA153" s="16"/>
      <c r="EB153" s="52"/>
      <c r="EC153" s="53"/>
      <c r="ED153" s="53"/>
      <c r="EE153" s="54"/>
      <c r="EF153" s="52"/>
      <c r="EG153" s="53"/>
      <c r="EH153" s="53"/>
      <c r="EI153" s="54"/>
      <c r="EJ153" s="16"/>
      <c r="EK153" s="52"/>
      <c r="EL153" s="53"/>
      <c r="EM153" s="53"/>
      <c r="EN153" s="54"/>
      <c r="EO153" s="52"/>
      <c r="EP153" s="53"/>
      <c r="EQ153" s="53"/>
      <c r="ER153" s="54"/>
      <c r="ES153" s="16"/>
      <c r="ET153" s="52"/>
      <c r="EU153" s="53"/>
      <c r="EV153" s="53"/>
      <c r="EW153" s="54"/>
      <c r="EX153" s="52"/>
      <c r="EY153" s="53"/>
      <c r="EZ153" s="53"/>
      <c r="FA153" s="54"/>
      <c r="FB153" s="16"/>
      <c r="FC153" s="52"/>
      <c r="FD153" s="53"/>
      <c r="FE153" s="53"/>
      <c r="FF153" s="54"/>
      <c r="FG153" s="52"/>
      <c r="FH153" s="53"/>
      <c r="FI153" s="53"/>
      <c r="FJ153" s="54"/>
      <c r="FK153" s="16"/>
      <c r="FL153" s="52"/>
      <c r="FM153" s="53"/>
      <c r="FN153" s="53"/>
      <c r="FO153" s="54"/>
      <c r="FP153" s="52"/>
      <c r="FQ153" s="53"/>
      <c r="FR153" s="53"/>
      <c r="FS153" s="54"/>
      <c r="FT153" s="16"/>
      <c r="FU153" s="52"/>
      <c r="FV153" s="53"/>
      <c r="FW153" s="53"/>
      <c r="FX153" s="54"/>
      <c r="FY153" s="52"/>
      <c r="FZ153" s="53"/>
      <c r="GA153" s="53"/>
      <c r="GB153" s="54"/>
      <c r="GC153" s="16"/>
      <c r="GD153" s="52"/>
      <c r="GE153" s="53"/>
      <c r="GF153" s="53"/>
      <c r="GG153" s="54"/>
      <c r="GH153" s="52"/>
      <c r="GI153" s="53"/>
      <c r="GJ153" s="53"/>
      <c r="GK153" s="54"/>
      <c r="GL153" s="16"/>
      <c r="GM153" s="52"/>
      <c r="GN153" s="53"/>
      <c r="GO153" s="53"/>
      <c r="GP153" s="54"/>
      <c r="GQ153" s="52"/>
      <c r="GR153" s="53"/>
      <c r="GS153" s="53"/>
      <c r="GT153" s="54"/>
      <c r="GU153" s="16"/>
      <c r="GV153" s="52"/>
      <c r="GW153" s="53"/>
      <c r="GX153" s="53"/>
      <c r="GY153" s="54"/>
      <c r="GZ153" s="52"/>
      <c r="HA153" s="53"/>
      <c r="HB153" s="53"/>
      <c r="HC153" s="54"/>
      <c r="HD153" s="16"/>
      <c r="HE153" s="52"/>
      <c r="HF153" s="53"/>
      <c r="HG153" s="53"/>
      <c r="HH153" s="54"/>
      <c r="HI153" s="52"/>
      <c r="HJ153" s="53"/>
      <c r="HK153" s="53"/>
      <c r="HL153" s="54"/>
      <c r="HM153" s="16"/>
      <c r="HN153" s="52"/>
      <c r="HO153" s="53"/>
      <c r="HP153" s="53"/>
      <c r="HQ153" s="54"/>
      <c r="HR153" s="52"/>
      <c r="HS153" s="53"/>
      <c r="HT153" s="53"/>
      <c r="HU153" s="54"/>
      <c r="HV153" s="16"/>
      <c r="HW153" s="52"/>
      <c r="HX153" s="53"/>
      <c r="HY153" s="53"/>
      <c r="HZ153" s="54"/>
      <c r="IA153" s="52"/>
      <c r="IB153" s="53"/>
      <c r="IC153" s="53"/>
      <c r="ID153" s="54"/>
      <c r="IE153" s="16"/>
      <c r="IF153" s="52"/>
      <c r="IG153" s="53"/>
      <c r="IH153" s="53"/>
      <c r="II153" s="54"/>
      <c r="IJ153" s="52"/>
      <c r="IK153" s="53"/>
      <c r="IL153" s="53"/>
      <c r="IM153" s="54"/>
      <c r="IN153" s="16"/>
      <c r="IO153" s="52"/>
      <c r="IP153" s="53"/>
      <c r="IQ153" s="53"/>
      <c r="IR153" s="54"/>
      <c r="IS153" s="52"/>
      <c r="IT153" s="53"/>
      <c r="IU153" s="53"/>
      <c r="IV153" s="54"/>
    </row>
    <row r="154" spans="1:256" ht="19.5" customHeight="1" hidden="1">
      <c r="A154" s="213"/>
      <c r="B154" s="267"/>
      <c r="C154" s="267"/>
      <c r="D154" s="267"/>
      <c r="E154" s="17"/>
      <c r="F154" s="211"/>
      <c r="G154" s="267"/>
      <c r="H154" s="267"/>
      <c r="I154" s="267"/>
      <c r="J154" s="17"/>
      <c r="K154" s="264"/>
      <c r="L154" s="264"/>
      <c r="M154" s="264"/>
      <c r="N154" s="17"/>
      <c r="O154" s="17"/>
      <c r="P154" s="264"/>
      <c r="Q154" s="264"/>
      <c r="R154" s="264"/>
      <c r="S154" s="17"/>
      <c r="T154" s="264"/>
      <c r="U154" s="264"/>
      <c r="V154" s="264"/>
      <c r="W154" s="17"/>
      <c r="X154" s="17"/>
      <c r="Y154" s="264"/>
      <c r="Z154" s="264"/>
      <c r="AA154" s="264"/>
      <c r="AB154" s="17"/>
      <c r="AC154" s="264"/>
      <c r="AD154" s="264"/>
      <c r="AE154" s="264"/>
      <c r="AF154" s="17"/>
      <c r="AG154" s="17"/>
      <c r="AH154" s="264"/>
      <c r="AI154" s="264"/>
      <c r="AJ154" s="264"/>
      <c r="AK154" s="17"/>
      <c r="AL154" s="264"/>
      <c r="AM154" s="264"/>
      <c r="AN154" s="264"/>
      <c r="AO154" s="17"/>
      <c r="AP154" s="17"/>
      <c r="AQ154" s="264"/>
      <c r="AR154" s="264"/>
      <c r="AS154" s="264"/>
      <c r="AT154" s="17"/>
      <c r="AU154" s="264"/>
      <c r="AV154" s="264"/>
      <c r="AW154" s="264"/>
      <c r="AX154" s="17"/>
      <c r="AY154" s="17"/>
      <c r="AZ154" s="264"/>
      <c r="BA154" s="264"/>
      <c r="BB154" s="264"/>
      <c r="BC154" s="17"/>
      <c r="BD154" s="264"/>
      <c r="BE154" s="264"/>
      <c r="BF154" s="264"/>
      <c r="BG154" s="17"/>
      <c r="BH154" s="17"/>
      <c r="BI154" s="264"/>
      <c r="BJ154" s="264"/>
      <c r="BK154" s="264"/>
      <c r="BL154" s="17"/>
      <c r="BM154" s="264"/>
      <c r="BN154" s="264"/>
      <c r="BO154" s="264"/>
      <c r="BP154" s="17"/>
      <c r="BQ154" s="17"/>
      <c r="BR154" s="264"/>
      <c r="BS154" s="264"/>
      <c r="BT154" s="264"/>
      <c r="BU154" s="17"/>
      <c r="BV154" s="264"/>
      <c r="BW154" s="264"/>
      <c r="BX154" s="264"/>
      <c r="BY154" s="17"/>
      <c r="BZ154" s="17"/>
      <c r="CA154" s="264"/>
      <c r="CB154" s="264"/>
      <c r="CC154" s="264"/>
      <c r="CD154" s="17"/>
      <c r="CE154" s="264"/>
      <c r="CF154" s="264"/>
      <c r="CG154" s="264"/>
      <c r="CH154" s="17"/>
      <c r="CI154" s="17"/>
      <c r="CJ154" s="264"/>
      <c r="CK154" s="264"/>
      <c r="CL154" s="264"/>
      <c r="CM154" s="17"/>
      <c r="CN154" s="264"/>
      <c r="CO154" s="264"/>
      <c r="CP154" s="264"/>
      <c r="CQ154" s="17"/>
      <c r="CR154" s="17"/>
      <c r="CS154" s="264"/>
      <c r="CT154" s="264"/>
      <c r="CU154" s="264"/>
      <c r="CV154" s="17"/>
      <c r="CW154" s="264"/>
      <c r="CX154" s="264"/>
      <c r="CY154" s="264"/>
      <c r="CZ154" s="17"/>
      <c r="DA154" s="17"/>
      <c r="DB154" s="264"/>
      <c r="DC154" s="264"/>
      <c r="DD154" s="264"/>
      <c r="DE154" s="17"/>
      <c r="DF154" s="264"/>
      <c r="DG154" s="264"/>
      <c r="DH154" s="264"/>
      <c r="DI154" s="17"/>
      <c r="DJ154" s="17"/>
      <c r="DK154" s="264"/>
      <c r="DL154" s="264"/>
      <c r="DM154" s="264"/>
      <c r="DN154" s="17"/>
      <c r="DO154" s="264"/>
      <c r="DP154" s="264"/>
      <c r="DQ154" s="264"/>
      <c r="DR154" s="17"/>
      <c r="DS154" s="17"/>
      <c r="DT154" s="264"/>
      <c r="DU154" s="264"/>
      <c r="DV154" s="264"/>
      <c r="DW154" s="17"/>
      <c r="DX154" s="264"/>
      <c r="DY154" s="264"/>
      <c r="DZ154" s="264"/>
      <c r="EA154" s="17"/>
      <c r="EB154" s="17"/>
      <c r="EC154" s="264"/>
      <c r="ED154" s="264"/>
      <c r="EE154" s="264"/>
      <c r="EF154" s="17"/>
      <c r="EG154" s="264"/>
      <c r="EH154" s="264"/>
      <c r="EI154" s="264"/>
      <c r="EJ154" s="17"/>
      <c r="EK154" s="17"/>
      <c r="EL154" s="264"/>
      <c r="EM154" s="264"/>
      <c r="EN154" s="264"/>
      <c r="EO154" s="17"/>
      <c r="EP154" s="264"/>
      <c r="EQ154" s="264"/>
      <c r="ER154" s="264"/>
      <c r="ES154" s="17"/>
      <c r="ET154" s="17"/>
      <c r="EU154" s="264"/>
      <c r="EV154" s="264"/>
      <c r="EW154" s="264"/>
      <c r="EX154" s="17"/>
      <c r="EY154" s="264"/>
      <c r="EZ154" s="264"/>
      <c r="FA154" s="264"/>
      <c r="FB154" s="17"/>
      <c r="FC154" s="17"/>
      <c r="FD154" s="264"/>
      <c r="FE154" s="264"/>
      <c r="FF154" s="264"/>
      <c r="FG154" s="17"/>
      <c r="FH154" s="264"/>
      <c r="FI154" s="264"/>
      <c r="FJ154" s="264"/>
      <c r="FK154" s="17"/>
      <c r="FL154" s="17"/>
      <c r="FM154" s="264"/>
      <c r="FN154" s="264"/>
      <c r="FO154" s="264"/>
      <c r="FP154" s="17"/>
      <c r="FQ154" s="264"/>
      <c r="FR154" s="264"/>
      <c r="FS154" s="264"/>
      <c r="FT154" s="17"/>
      <c r="FU154" s="17"/>
      <c r="FV154" s="264"/>
      <c r="FW154" s="264"/>
      <c r="FX154" s="264"/>
      <c r="FY154" s="17"/>
      <c r="FZ154" s="264"/>
      <c r="GA154" s="264"/>
      <c r="GB154" s="264"/>
      <c r="GC154" s="17"/>
      <c r="GD154" s="17"/>
      <c r="GE154" s="264"/>
      <c r="GF154" s="264"/>
      <c r="GG154" s="264"/>
      <c r="GH154" s="17"/>
      <c r="GI154" s="264"/>
      <c r="GJ154" s="264"/>
      <c r="GK154" s="264"/>
      <c r="GL154" s="17"/>
      <c r="GM154" s="17"/>
      <c r="GN154" s="264"/>
      <c r="GO154" s="264"/>
      <c r="GP154" s="264"/>
      <c r="GQ154" s="17"/>
      <c r="GR154" s="264"/>
      <c r="GS154" s="264"/>
      <c r="GT154" s="264"/>
      <c r="GU154" s="17"/>
      <c r="GV154" s="17"/>
      <c r="GW154" s="264"/>
      <c r="GX154" s="264"/>
      <c r="GY154" s="264"/>
      <c r="GZ154" s="17"/>
      <c r="HA154" s="264"/>
      <c r="HB154" s="264"/>
      <c r="HC154" s="264"/>
      <c r="HD154" s="17"/>
      <c r="HE154" s="17"/>
      <c r="HF154" s="264"/>
      <c r="HG154" s="264"/>
      <c r="HH154" s="264"/>
      <c r="HI154" s="17"/>
      <c r="HJ154" s="264"/>
      <c r="HK154" s="264"/>
      <c r="HL154" s="264"/>
      <c r="HM154" s="17"/>
      <c r="HN154" s="17"/>
      <c r="HO154" s="264"/>
      <c r="HP154" s="264"/>
      <c r="HQ154" s="264"/>
      <c r="HR154" s="17"/>
      <c r="HS154" s="264"/>
      <c r="HT154" s="264"/>
      <c r="HU154" s="264"/>
      <c r="HV154" s="17"/>
      <c r="HW154" s="17"/>
      <c r="HX154" s="264"/>
      <c r="HY154" s="264"/>
      <c r="HZ154" s="264"/>
      <c r="IA154" s="17"/>
      <c r="IB154" s="264"/>
      <c r="IC154" s="264"/>
      <c r="ID154" s="264"/>
      <c r="IE154" s="17"/>
      <c r="IF154" s="17"/>
      <c r="IG154" s="264"/>
      <c r="IH154" s="264"/>
      <c r="II154" s="264"/>
      <c r="IJ154" s="17"/>
      <c r="IK154" s="264"/>
      <c r="IL154" s="264"/>
      <c r="IM154" s="264"/>
      <c r="IN154" s="17"/>
      <c r="IO154" s="17"/>
      <c r="IP154" s="264"/>
      <c r="IQ154" s="264"/>
      <c r="IR154" s="264"/>
      <c r="IS154" s="17"/>
      <c r="IT154" s="264"/>
      <c r="IU154" s="264"/>
      <c r="IV154" s="264"/>
    </row>
    <row r="155" ht="19.5" customHeight="1" hidden="1">
      <c r="J155" s="55"/>
    </row>
    <row r="156" spans="10:27" ht="17.25" hidden="1">
      <c r="J156" s="20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32"/>
      <c r="AA156" s="20"/>
    </row>
    <row r="157" spans="10:25" ht="17.25" hidden="1">
      <c r="J157" s="57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</row>
    <row r="158" spans="10:25" ht="24.75" customHeight="1" hidden="1">
      <c r="J158" s="57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</row>
    <row r="159" spans="10:25" ht="24.75" customHeight="1" hidden="1">
      <c r="J159" s="57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</row>
    <row r="160" spans="10:25" ht="24.75" customHeight="1" hidden="1">
      <c r="J160" s="57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</row>
    <row r="161" spans="10:25" ht="24.75" customHeight="1" hidden="1">
      <c r="J161" s="57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</row>
    <row r="162" spans="10:25" ht="24.75" customHeight="1" hidden="1">
      <c r="J162" s="57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</row>
    <row r="163" spans="10:27" ht="24.75" customHeight="1" hidden="1">
      <c r="J163" s="57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24"/>
      <c r="AA163" s="24"/>
    </row>
    <row r="164" spans="10:27" ht="24.75" customHeight="1" hidden="1">
      <c r="J164" s="57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24"/>
      <c r="AA164" s="24"/>
    </row>
    <row r="165" spans="10:27" ht="24.75" customHeight="1" hidden="1">
      <c r="J165" s="57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24"/>
      <c r="AA165" s="24"/>
    </row>
    <row r="166" spans="1:34" s="24" customFormat="1" ht="24.75" customHeight="1" hidden="1">
      <c r="A166" s="230"/>
      <c r="B166" s="23"/>
      <c r="C166" s="23"/>
      <c r="D166" s="219"/>
      <c r="E166" s="23"/>
      <c r="F166" s="224"/>
      <c r="I166" s="223"/>
      <c r="J166" s="57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AH166" s="25"/>
    </row>
    <row r="167" spans="1:34" s="24" customFormat="1" ht="24.75" customHeight="1" hidden="1">
      <c r="A167" s="231"/>
      <c r="B167" s="26"/>
      <c r="C167" s="27"/>
      <c r="D167" s="220"/>
      <c r="E167" s="26"/>
      <c r="F167" s="224"/>
      <c r="I167" s="223"/>
      <c r="J167" s="57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AH167" s="25"/>
    </row>
    <row r="168" spans="1:34" s="24" customFormat="1" ht="24.75" customHeight="1" hidden="1">
      <c r="A168" s="231"/>
      <c r="B168" s="26"/>
      <c r="C168" s="27"/>
      <c r="D168" s="220"/>
      <c r="E168" s="26"/>
      <c r="F168" s="224"/>
      <c r="I168" s="223"/>
      <c r="J168" s="57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AH168" s="25"/>
    </row>
    <row r="169" spans="1:34" s="24" customFormat="1" ht="24.75" customHeight="1" hidden="1">
      <c r="A169" s="231"/>
      <c r="B169" s="26"/>
      <c r="C169" s="27"/>
      <c r="D169" s="220"/>
      <c r="E169" s="26"/>
      <c r="F169" s="224"/>
      <c r="I169" s="223"/>
      <c r="J169" s="57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AH169" s="25"/>
    </row>
    <row r="170" spans="1:34" s="24" customFormat="1" ht="24.75" customHeight="1" hidden="1">
      <c r="A170" s="231"/>
      <c r="B170" s="26"/>
      <c r="C170" s="27"/>
      <c r="D170" s="220"/>
      <c r="E170" s="26"/>
      <c r="F170" s="224"/>
      <c r="I170" s="223"/>
      <c r="J170" s="57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AH170" s="25"/>
    </row>
    <row r="171" spans="1:34" s="24" customFormat="1" ht="24.75" customHeight="1" hidden="1">
      <c r="A171" s="231"/>
      <c r="B171" s="26"/>
      <c r="C171" s="27"/>
      <c r="D171" s="220"/>
      <c r="E171" s="26"/>
      <c r="F171" s="224"/>
      <c r="I171" s="223"/>
      <c r="J171" s="57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AH171" s="25"/>
    </row>
    <row r="172" spans="1:34" s="24" customFormat="1" ht="24.75" customHeight="1" hidden="1">
      <c r="A172" s="231"/>
      <c r="B172" s="26"/>
      <c r="C172" s="27"/>
      <c r="D172" s="220"/>
      <c r="E172" s="26"/>
      <c r="F172" s="224"/>
      <c r="I172" s="223"/>
      <c r="J172" s="57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AH172" s="25"/>
    </row>
    <row r="173" spans="1:34" s="24" customFormat="1" ht="24.75" customHeight="1" hidden="1">
      <c r="A173" s="231"/>
      <c r="B173" s="26"/>
      <c r="C173" s="27"/>
      <c r="D173" s="220"/>
      <c r="E173" s="26"/>
      <c r="F173" s="224"/>
      <c r="I173" s="223"/>
      <c r="J173" s="57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AH173" s="25"/>
    </row>
    <row r="174" spans="1:34" s="24" customFormat="1" ht="24.75" customHeight="1" hidden="1">
      <c r="A174" s="231"/>
      <c r="B174" s="26"/>
      <c r="C174" s="27"/>
      <c r="D174" s="220"/>
      <c r="E174" s="26"/>
      <c r="F174" s="224"/>
      <c r="I174" s="223"/>
      <c r="J174" s="57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AH174" s="25"/>
    </row>
    <row r="175" spans="1:34" s="24" customFormat="1" ht="24.75" customHeight="1" hidden="1">
      <c r="A175" s="231"/>
      <c r="B175" s="26"/>
      <c r="C175" s="27"/>
      <c r="D175" s="220"/>
      <c r="E175" s="26"/>
      <c r="F175" s="224"/>
      <c r="I175" s="223"/>
      <c r="J175" s="57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AH175" s="25"/>
    </row>
    <row r="176" spans="1:34" s="24" customFormat="1" ht="24.75" customHeight="1" hidden="1">
      <c r="A176" s="231"/>
      <c r="B176" s="26"/>
      <c r="C176" s="27"/>
      <c r="D176" s="220"/>
      <c r="E176" s="26"/>
      <c r="F176" s="224"/>
      <c r="I176" s="223"/>
      <c r="J176" s="57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AH176" s="25"/>
    </row>
    <row r="177" spans="1:34" s="24" customFormat="1" ht="24.75" customHeight="1" hidden="1">
      <c r="A177" s="231"/>
      <c r="B177" s="26"/>
      <c r="C177" s="27"/>
      <c r="D177" s="220"/>
      <c r="E177" s="26"/>
      <c r="F177" s="224"/>
      <c r="I177" s="223"/>
      <c r="J177" s="57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7"/>
      <c r="AA177" s="7"/>
      <c r="AH177" s="25"/>
    </row>
    <row r="178" spans="1:34" s="24" customFormat="1" ht="24.75" customHeight="1" hidden="1">
      <c r="A178" s="231"/>
      <c r="B178" s="26"/>
      <c r="C178" s="27"/>
      <c r="D178" s="220"/>
      <c r="E178" s="26"/>
      <c r="F178" s="224"/>
      <c r="I178" s="223"/>
      <c r="J178" s="57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7"/>
      <c r="AA178" s="7"/>
      <c r="AH178" s="25"/>
    </row>
    <row r="179" spans="1:34" s="24" customFormat="1" ht="24.75" customHeight="1" hidden="1">
      <c r="A179" s="231"/>
      <c r="B179" s="26"/>
      <c r="C179" s="27"/>
      <c r="D179" s="220"/>
      <c r="E179" s="26"/>
      <c r="F179" s="224"/>
      <c r="I179" s="223"/>
      <c r="J179" s="57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7"/>
      <c r="AA179" s="7"/>
      <c r="AH179" s="25"/>
    </row>
    <row r="180" spans="10:25" ht="24.75" customHeight="1" hidden="1">
      <c r="J180" s="57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</row>
    <row r="181" spans="10:25" ht="24.75" customHeight="1" hidden="1">
      <c r="J181" s="57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</row>
    <row r="182" spans="10:25" ht="24.75" customHeight="1" hidden="1">
      <c r="J182" s="57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</row>
    <row r="183" spans="10:27" ht="24.75" customHeight="1" hidden="1">
      <c r="J183" s="28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28"/>
      <c r="AA183" s="28"/>
    </row>
    <row r="184" spans="10:27" ht="98.25" customHeight="1" hidden="1">
      <c r="J184" s="20"/>
      <c r="K184" s="59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20"/>
      <c r="AA184" s="20"/>
    </row>
    <row r="185" ht="68.25" customHeight="1" hidden="1"/>
    <row r="186" spans="1:34" s="28" customFormat="1" ht="24.75" customHeight="1" hidden="1">
      <c r="A186" s="228"/>
      <c r="D186" s="216"/>
      <c r="F186" s="71"/>
      <c r="I186" s="216"/>
      <c r="AH186" s="31"/>
    </row>
    <row r="187" spans="1:35" s="20" customFormat="1" ht="18.75" customHeight="1" hidden="1">
      <c r="A187" s="232"/>
      <c r="D187" s="221"/>
      <c r="I187" s="221"/>
      <c r="AC187" s="60"/>
      <c r="AE187" s="60"/>
      <c r="AG187" s="60"/>
      <c r="AH187" s="21"/>
      <c r="AI187" s="60"/>
    </row>
    <row r="188" ht="19.5" customHeight="1" hidden="1"/>
    <row r="189" ht="19.5" customHeight="1" hidden="1"/>
    <row r="190" ht="19.5" customHeight="1" hidden="1"/>
    <row r="191" ht="19.5" customHeight="1" hidden="1"/>
    <row r="192" ht="19.5" customHeight="1" hidden="1"/>
    <row r="193" ht="19.5" customHeight="1" hidden="1"/>
    <row r="194" ht="19.5" customHeight="1" hidden="1"/>
    <row r="195" ht="19.5" customHeight="1" hidden="1"/>
    <row r="196" ht="19.5" customHeight="1" hidden="1"/>
    <row r="197" ht="19.5" customHeight="1" hidden="1"/>
    <row r="198" ht="19.5" customHeight="1" hidden="1"/>
    <row r="199" ht="19.5" customHeight="1" hidden="1"/>
    <row r="200" spans="24:40" ht="19.5" customHeight="1" hidden="1">
      <c r="X200" s="7"/>
      <c r="Y200" s="7"/>
      <c r="AC200" s="14"/>
      <c r="AD200" s="14"/>
      <c r="AE200" s="33"/>
      <c r="AF200" s="33"/>
      <c r="AG200" s="33"/>
      <c r="AH200" s="33"/>
      <c r="AI200" s="33"/>
      <c r="AJ200" s="33"/>
      <c r="AK200" s="33"/>
      <c r="AL200" s="33"/>
      <c r="AM200" s="13"/>
      <c r="AN200" s="2"/>
    </row>
    <row r="201" spans="24:40" ht="19.5" customHeight="1" hidden="1">
      <c r="X201" s="7"/>
      <c r="Y201" s="7"/>
      <c r="AC201" s="14"/>
      <c r="AD201" s="14"/>
      <c r="AE201" s="10"/>
      <c r="AF201" s="10"/>
      <c r="AG201" s="10"/>
      <c r="AH201" s="10"/>
      <c r="AI201" s="10"/>
      <c r="AJ201" s="10"/>
      <c r="AK201" s="10"/>
      <c r="AL201" s="10"/>
      <c r="AM201" s="13"/>
      <c r="AN201" s="2"/>
    </row>
    <row r="202" spans="24:40" ht="19.5" customHeight="1" hidden="1">
      <c r="X202" s="7"/>
      <c r="Y202" s="7"/>
      <c r="AC202" s="14"/>
      <c r="AD202" s="14"/>
      <c r="AE202" s="10"/>
      <c r="AF202" s="10"/>
      <c r="AG202" s="10"/>
      <c r="AH202" s="10"/>
      <c r="AI202" s="10"/>
      <c r="AJ202" s="10"/>
      <c r="AK202" s="10"/>
      <c r="AL202" s="10"/>
      <c r="AM202" s="13"/>
      <c r="AN202" s="2"/>
    </row>
    <row r="203" spans="24:40" ht="19.5" customHeight="1" hidden="1">
      <c r="X203" s="7"/>
      <c r="Y203" s="7"/>
      <c r="AC203" s="14"/>
      <c r="AD203" s="14"/>
      <c r="AE203" s="10"/>
      <c r="AF203" s="10"/>
      <c r="AG203" s="10"/>
      <c r="AH203" s="10"/>
      <c r="AI203" s="10"/>
      <c r="AJ203" s="10"/>
      <c r="AK203" s="10"/>
      <c r="AL203" s="10"/>
      <c r="AM203" s="13"/>
      <c r="AN203" s="2"/>
    </row>
    <row r="204" spans="24:40" ht="19.5" customHeight="1" hidden="1">
      <c r="X204" s="7"/>
      <c r="Y204" s="7"/>
      <c r="AC204" s="14"/>
      <c r="AD204" s="14"/>
      <c r="AE204" s="10"/>
      <c r="AF204" s="10"/>
      <c r="AG204" s="10"/>
      <c r="AH204" s="10"/>
      <c r="AI204" s="10"/>
      <c r="AJ204" s="10"/>
      <c r="AK204" s="10"/>
      <c r="AL204" s="10"/>
      <c r="AM204" s="13"/>
      <c r="AN204" s="2"/>
    </row>
    <row r="205" spans="24:40" ht="19.5" customHeight="1" hidden="1">
      <c r="X205" s="7"/>
      <c r="Y205" s="7"/>
      <c r="AC205" s="14"/>
      <c r="AD205" s="14"/>
      <c r="AE205" s="10"/>
      <c r="AF205" s="10"/>
      <c r="AG205" s="10"/>
      <c r="AH205" s="10"/>
      <c r="AI205" s="10"/>
      <c r="AJ205" s="10"/>
      <c r="AK205" s="10"/>
      <c r="AL205" s="10"/>
      <c r="AM205" s="13"/>
      <c r="AN205" s="2"/>
    </row>
    <row r="206" spans="24:40" ht="19.5" customHeight="1" hidden="1">
      <c r="X206" s="7"/>
      <c r="Y206" s="7"/>
      <c r="AC206" s="14"/>
      <c r="AD206" s="14"/>
      <c r="AE206" s="10"/>
      <c r="AF206" s="10"/>
      <c r="AG206" s="10"/>
      <c r="AH206" s="10"/>
      <c r="AI206" s="10"/>
      <c r="AJ206" s="10"/>
      <c r="AK206" s="10"/>
      <c r="AL206" s="10"/>
      <c r="AM206" s="13"/>
      <c r="AN206" s="2"/>
    </row>
    <row r="207" spans="24:40" ht="19.5" customHeight="1" hidden="1">
      <c r="X207" s="7"/>
      <c r="Y207" s="7"/>
      <c r="AC207" s="14"/>
      <c r="AD207" s="14"/>
      <c r="AE207" s="10"/>
      <c r="AF207" s="10"/>
      <c r="AG207" s="10"/>
      <c r="AH207" s="10"/>
      <c r="AI207" s="10"/>
      <c r="AJ207" s="10"/>
      <c r="AK207" s="10"/>
      <c r="AL207" s="10"/>
      <c r="AM207" s="13"/>
      <c r="AN207" s="2"/>
    </row>
    <row r="208" spans="24:40" ht="19.5" customHeight="1" hidden="1">
      <c r="X208" s="7"/>
      <c r="Y208" s="7"/>
      <c r="AC208" s="14"/>
      <c r="AD208" s="14"/>
      <c r="AE208" s="10"/>
      <c r="AF208" s="10"/>
      <c r="AG208" s="10"/>
      <c r="AH208" s="10"/>
      <c r="AI208" s="10"/>
      <c r="AJ208" s="10"/>
      <c r="AK208" s="10"/>
      <c r="AL208" s="10"/>
      <c r="AM208" s="13"/>
      <c r="AN208" s="2"/>
    </row>
    <row r="209" spans="24:40" ht="19.5" customHeight="1" hidden="1">
      <c r="X209" s="7"/>
      <c r="Y209" s="7"/>
      <c r="AC209" s="14"/>
      <c r="AD209" s="14"/>
      <c r="AE209" s="10"/>
      <c r="AF209" s="10"/>
      <c r="AG209" s="10"/>
      <c r="AH209" s="10"/>
      <c r="AI209" s="10"/>
      <c r="AJ209" s="10"/>
      <c r="AK209" s="10"/>
      <c r="AL209" s="10"/>
      <c r="AM209" s="13"/>
      <c r="AN209" s="2"/>
    </row>
    <row r="210" spans="24:40" ht="19.5" customHeight="1" hidden="1">
      <c r="X210" s="7"/>
      <c r="Y210" s="7"/>
      <c r="AC210" s="14"/>
      <c r="AD210" s="14"/>
      <c r="AE210" s="10"/>
      <c r="AF210" s="10"/>
      <c r="AG210" s="10"/>
      <c r="AH210" s="10"/>
      <c r="AI210" s="10"/>
      <c r="AJ210" s="10"/>
      <c r="AK210" s="10"/>
      <c r="AL210" s="10"/>
      <c r="AM210" s="13"/>
      <c r="AN210" s="2"/>
    </row>
    <row r="211" spans="24:40" ht="19.5" customHeight="1" hidden="1">
      <c r="X211" s="7"/>
      <c r="Y211" s="7"/>
      <c r="AC211" s="14"/>
      <c r="AD211" s="14"/>
      <c r="AE211" s="10"/>
      <c r="AF211" s="10"/>
      <c r="AG211" s="10"/>
      <c r="AH211" s="10"/>
      <c r="AI211" s="10"/>
      <c r="AJ211" s="10"/>
      <c r="AK211" s="10"/>
      <c r="AL211" s="10"/>
      <c r="AM211" s="13"/>
      <c r="AN211" s="2"/>
    </row>
    <row r="212" spans="24:40" ht="19.5" customHeight="1" hidden="1">
      <c r="X212" s="7"/>
      <c r="Y212" s="7"/>
      <c r="AC212" s="14"/>
      <c r="AD212" s="14"/>
      <c r="AE212" s="10"/>
      <c r="AF212" s="10"/>
      <c r="AG212" s="10"/>
      <c r="AH212" s="10"/>
      <c r="AI212" s="10"/>
      <c r="AJ212" s="10"/>
      <c r="AK212" s="10"/>
      <c r="AL212" s="10"/>
      <c r="AM212" s="13"/>
      <c r="AN212" s="2"/>
    </row>
    <row r="213" spans="24:40" ht="19.5" customHeight="1" hidden="1">
      <c r="X213" s="7"/>
      <c r="Y213" s="7"/>
      <c r="AC213" s="14"/>
      <c r="AD213" s="14"/>
      <c r="AE213" s="10"/>
      <c r="AF213" s="10"/>
      <c r="AG213" s="10"/>
      <c r="AH213" s="10"/>
      <c r="AI213" s="10"/>
      <c r="AJ213" s="10"/>
      <c r="AK213" s="10"/>
      <c r="AL213" s="10"/>
      <c r="AM213" s="13"/>
      <c r="AN213" s="2"/>
    </row>
    <row r="214" spans="29:35" ht="19.5" customHeight="1" hidden="1">
      <c r="AC214" s="51"/>
      <c r="AE214" s="51"/>
      <c r="AG214" s="51"/>
      <c r="AI214" s="51"/>
    </row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</sheetData>
  <mergeCells count="495">
    <mergeCell ref="A146:D146"/>
    <mergeCell ref="F146:I146"/>
    <mergeCell ref="B154:D154"/>
    <mergeCell ref="G154:I154"/>
    <mergeCell ref="A134:D134"/>
    <mergeCell ref="F134:I134"/>
    <mergeCell ref="B142:D142"/>
    <mergeCell ref="G142:I142"/>
    <mergeCell ref="A123:D123"/>
    <mergeCell ref="F123:I123"/>
    <mergeCell ref="B130:D130"/>
    <mergeCell ref="G130:I130"/>
    <mergeCell ref="A112:D112"/>
    <mergeCell ref="F112:I112"/>
    <mergeCell ref="B119:D119"/>
    <mergeCell ref="G119:I119"/>
    <mergeCell ref="A101:D101"/>
    <mergeCell ref="F101:I101"/>
    <mergeCell ref="B108:D108"/>
    <mergeCell ref="G108:I108"/>
    <mergeCell ref="A90:D90"/>
    <mergeCell ref="F90:I90"/>
    <mergeCell ref="B97:D97"/>
    <mergeCell ref="G97:I97"/>
    <mergeCell ref="A79:D79"/>
    <mergeCell ref="F79:I79"/>
    <mergeCell ref="B86:D86"/>
    <mergeCell ref="G86:I86"/>
    <mergeCell ref="A68:D68"/>
    <mergeCell ref="F68:I68"/>
    <mergeCell ref="B75:D75"/>
    <mergeCell ref="G75:I75"/>
    <mergeCell ref="A57:D57"/>
    <mergeCell ref="F57:I57"/>
    <mergeCell ref="B64:D64"/>
    <mergeCell ref="G64:I64"/>
    <mergeCell ref="A46:D46"/>
    <mergeCell ref="F46:I46"/>
    <mergeCell ref="B53:D53"/>
    <mergeCell ref="G53:I53"/>
    <mergeCell ref="A35:D35"/>
    <mergeCell ref="F35:I35"/>
    <mergeCell ref="B42:D42"/>
    <mergeCell ref="G42:I42"/>
    <mergeCell ref="A24:D24"/>
    <mergeCell ref="F24:I24"/>
    <mergeCell ref="B31:D31"/>
    <mergeCell ref="G31:I31"/>
    <mergeCell ref="A13:D13"/>
    <mergeCell ref="F13:I13"/>
    <mergeCell ref="B20:D20"/>
    <mergeCell ref="G20:I20"/>
    <mergeCell ref="J90:M90"/>
    <mergeCell ref="O90:R90"/>
    <mergeCell ref="S90:V90"/>
    <mergeCell ref="X90:AA90"/>
    <mergeCell ref="AB90:AE90"/>
    <mergeCell ref="AG90:AJ90"/>
    <mergeCell ref="AK90:AN90"/>
    <mergeCell ref="AP90:AS90"/>
    <mergeCell ref="AT90:AW90"/>
    <mergeCell ref="AY90:BB90"/>
    <mergeCell ref="BC90:BF90"/>
    <mergeCell ref="BH90:BK90"/>
    <mergeCell ref="BL90:BO90"/>
    <mergeCell ref="BQ90:BT90"/>
    <mergeCell ref="BU90:BX90"/>
    <mergeCell ref="BZ90:CC90"/>
    <mergeCell ref="CD90:CG90"/>
    <mergeCell ref="CI90:CL90"/>
    <mergeCell ref="CM90:CP90"/>
    <mergeCell ref="CR90:CU90"/>
    <mergeCell ref="CV90:CY90"/>
    <mergeCell ref="DA90:DD90"/>
    <mergeCell ref="DE90:DH90"/>
    <mergeCell ref="DJ90:DM90"/>
    <mergeCell ref="DN90:DQ90"/>
    <mergeCell ref="DS90:DV90"/>
    <mergeCell ref="DW90:DZ90"/>
    <mergeCell ref="EB90:EE90"/>
    <mergeCell ref="EF90:EI90"/>
    <mergeCell ref="EK90:EN90"/>
    <mergeCell ref="EO90:ER90"/>
    <mergeCell ref="ET90:EW90"/>
    <mergeCell ref="EX90:FA90"/>
    <mergeCell ref="FC90:FF90"/>
    <mergeCell ref="FG90:FJ90"/>
    <mergeCell ref="FL90:FO90"/>
    <mergeCell ref="FP90:FS90"/>
    <mergeCell ref="FU90:FX90"/>
    <mergeCell ref="FY90:GB90"/>
    <mergeCell ref="GD90:GG90"/>
    <mergeCell ref="GH90:GK90"/>
    <mergeCell ref="GM90:GP90"/>
    <mergeCell ref="GQ90:GT90"/>
    <mergeCell ref="GV90:GY90"/>
    <mergeCell ref="GZ90:HC90"/>
    <mergeCell ref="HE90:HH90"/>
    <mergeCell ref="HI90:HL90"/>
    <mergeCell ref="HN90:HQ90"/>
    <mergeCell ref="HR90:HU90"/>
    <mergeCell ref="HW90:HZ90"/>
    <mergeCell ref="IA90:ID90"/>
    <mergeCell ref="IF90:II90"/>
    <mergeCell ref="IJ90:IM90"/>
    <mergeCell ref="IO90:IR90"/>
    <mergeCell ref="IS90:IV90"/>
    <mergeCell ref="K97:M97"/>
    <mergeCell ref="P97:R97"/>
    <mergeCell ref="T97:V97"/>
    <mergeCell ref="Y97:AA97"/>
    <mergeCell ref="AC97:AE97"/>
    <mergeCell ref="AH97:AJ97"/>
    <mergeCell ref="AL97:AN97"/>
    <mergeCell ref="AQ97:AS97"/>
    <mergeCell ref="AU97:AW97"/>
    <mergeCell ref="AZ97:BB97"/>
    <mergeCell ref="BD97:BF97"/>
    <mergeCell ref="BI97:BK97"/>
    <mergeCell ref="BM97:BO97"/>
    <mergeCell ref="BR97:BT97"/>
    <mergeCell ref="BV97:BX97"/>
    <mergeCell ref="CA97:CC97"/>
    <mergeCell ref="CE97:CG97"/>
    <mergeCell ref="CJ97:CL97"/>
    <mergeCell ref="CN97:CP97"/>
    <mergeCell ref="CS97:CU97"/>
    <mergeCell ref="CW97:CY97"/>
    <mergeCell ref="DB97:DD97"/>
    <mergeCell ref="DF97:DH97"/>
    <mergeCell ref="DK97:DM97"/>
    <mergeCell ref="DO97:DQ97"/>
    <mergeCell ref="DT97:DV97"/>
    <mergeCell ref="DX97:DZ97"/>
    <mergeCell ref="EC97:EE97"/>
    <mergeCell ref="EG97:EI97"/>
    <mergeCell ref="EL97:EN97"/>
    <mergeCell ref="EP97:ER97"/>
    <mergeCell ref="EU97:EW97"/>
    <mergeCell ref="EY97:FA97"/>
    <mergeCell ref="FD97:FF97"/>
    <mergeCell ref="FH97:FJ97"/>
    <mergeCell ref="FM97:FO97"/>
    <mergeCell ref="FQ97:FS97"/>
    <mergeCell ref="FV97:FX97"/>
    <mergeCell ref="FZ97:GB97"/>
    <mergeCell ref="GE97:GG97"/>
    <mergeCell ref="GI97:GK97"/>
    <mergeCell ref="GN97:GP97"/>
    <mergeCell ref="GR97:GT97"/>
    <mergeCell ref="GW97:GY97"/>
    <mergeCell ref="HA97:HC97"/>
    <mergeCell ref="HF97:HH97"/>
    <mergeCell ref="HJ97:HL97"/>
    <mergeCell ref="HO97:HQ97"/>
    <mergeCell ref="HS97:HU97"/>
    <mergeCell ref="HX97:HZ97"/>
    <mergeCell ref="IB97:ID97"/>
    <mergeCell ref="IG97:II97"/>
    <mergeCell ref="IK97:IM97"/>
    <mergeCell ref="IP97:IR97"/>
    <mergeCell ref="IT97:IV97"/>
    <mergeCell ref="J101:M101"/>
    <mergeCell ref="O101:R101"/>
    <mergeCell ref="S101:V101"/>
    <mergeCell ref="X101:AA101"/>
    <mergeCell ref="AB101:AE101"/>
    <mergeCell ref="AG101:AJ101"/>
    <mergeCell ref="AK101:AN101"/>
    <mergeCell ref="AP101:AS101"/>
    <mergeCell ref="AT101:AW101"/>
    <mergeCell ref="AY101:BB101"/>
    <mergeCell ref="BC101:BF101"/>
    <mergeCell ref="BH101:BK101"/>
    <mergeCell ref="BL101:BO101"/>
    <mergeCell ref="BQ101:BT101"/>
    <mergeCell ref="BU101:BX101"/>
    <mergeCell ref="BZ101:CC101"/>
    <mergeCell ref="CD101:CG101"/>
    <mergeCell ref="CI101:CL101"/>
    <mergeCell ref="CM101:CP101"/>
    <mergeCell ref="CR101:CU101"/>
    <mergeCell ref="CV101:CY101"/>
    <mergeCell ref="DA101:DD101"/>
    <mergeCell ref="DE101:DH101"/>
    <mergeCell ref="DJ101:DM101"/>
    <mergeCell ref="DN101:DQ101"/>
    <mergeCell ref="DS101:DV101"/>
    <mergeCell ref="DW101:DZ101"/>
    <mergeCell ref="EB101:EE101"/>
    <mergeCell ref="EF101:EI101"/>
    <mergeCell ref="EK101:EN101"/>
    <mergeCell ref="EO101:ER101"/>
    <mergeCell ref="ET101:EW101"/>
    <mergeCell ref="EX101:FA101"/>
    <mergeCell ref="FC101:FF101"/>
    <mergeCell ref="FG101:FJ101"/>
    <mergeCell ref="FL101:FO101"/>
    <mergeCell ref="FP101:FS101"/>
    <mergeCell ref="FU101:FX101"/>
    <mergeCell ref="FY101:GB101"/>
    <mergeCell ref="GD101:GG101"/>
    <mergeCell ref="GH101:GK101"/>
    <mergeCell ref="GM101:GP101"/>
    <mergeCell ref="GQ101:GT101"/>
    <mergeCell ref="GV101:GY101"/>
    <mergeCell ref="GZ101:HC101"/>
    <mergeCell ref="HE101:HH101"/>
    <mergeCell ref="HI101:HL101"/>
    <mergeCell ref="HN101:HQ101"/>
    <mergeCell ref="HR101:HU101"/>
    <mergeCell ref="HW101:HZ101"/>
    <mergeCell ref="IA101:ID101"/>
    <mergeCell ref="IF101:II101"/>
    <mergeCell ref="IJ101:IM101"/>
    <mergeCell ref="IO101:IR101"/>
    <mergeCell ref="IS101:IV101"/>
    <mergeCell ref="K108:M108"/>
    <mergeCell ref="P108:R108"/>
    <mergeCell ref="T108:V108"/>
    <mergeCell ref="Y108:AA108"/>
    <mergeCell ref="AC108:AE108"/>
    <mergeCell ref="AH108:AJ108"/>
    <mergeCell ref="AL108:AN108"/>
    <mergeCell ref="AQ108:AS108"/>
    <mergeCell ref="AU108:AW108"/>
    <mergeCell ref="AZ108:BB108"/>
    <mergeCell ref="BD108:BF108"/>
    <mergeCell ref="BI108:BK108"/>
    <mergeCell ref="BM108:BO108"/>
    <mergeCell ref="BR108:BT108"/>
    <mergeCell ref="BV108:BX108"/>
    <mergeCell ref="CA108:CC108"/>
    <mergeCell ref="CE108:CG108"/>
    <mergeCell ref="CJ108:CL108"/>
    <mergeCell ref="CN108:CP108"/>
    <mergeCell ref="CS108:CU108"/>
    <mergeCell ref="CW108:CY108"/>
    <mergeCell ref="DB108:DD108"/>
    <mergeCell ref="DF108:DH108"/>
    <mergeCell ref="DK108:DM108"/>
    <mergeCell ref="DO108:DQ108"/>
    <mergeCell ref="DT108:DV108"/>
    <mergeCell ref="DX108:DZ108"/>
    <mergeCell ref="EC108:EE108"/>
    <mergeCell ref="EG108:EI108"/>
    <mergeCell ref="EL108:EN108"/>
    <mergeCell ref="EP108:ER108"/>
    <mergeCell ref="EU108:EW108"/>
    <mergeCell ref="EY108:FA108"/>
    <mergeCell ref="FD108:FF108"/>
    <mergeCell ref="FH108:FJ108"/>
    <mergeCell ref="FM108:FO108"/>
    <mergeCell ref="FQ108:FS108"/>
    <mergeCell ref="FV108:FX108"/>
    <mergeCell ref="FZ108:GB108"/>
    <mergeCell ref="GE108:GG108"/>
    <mergeCell ref="GI108:GK108"/>
    <mergeCell ref="GN108:GP108"/>
    <mergeCell ref="GR108:GT108"/>
    <mergeCell ref="GW108:GY108"/>
    <mergeCell ref="HA108:HC108"/>
    <mergeCell ref="HF108:HH108"/>
    <mergeCell ref="HJ108:HL108"/>
    <mergeCell ref="HO108:HQ108"/>
    <mergeCell ref="HS108:HU108"/>
    <mergeCell ref="HX108:HZ108"/>
    <mergeCell ref="IB108:ID108"/>
    <mergeCell ref="IG108:II108"/>
    <mergeCell ref="IK108:IM108"/>
    <mergeCell ref="IP108:IR108"/>
    <mergeCell ref="IT108:IV108"/>
    <mergeCell ref="J134:M134"/>
    <mergeCell ref="O134:R134"/>
    <mergeCell ref="S134:V134"/>
    <mergeCell ref="X134:AA134"/>
    <mergeCell ref="AB134:AE134"/>
    <mergeCell ref="AG134:AJ134"/>
    <mergeCell ref="AK134:AN134"/>
    <mergeCell ref="AP134:AS134"/>
    <mergeCell ref="AT134:AW134"/>
    <mergeCell ref="AY134:BB134"/>
    <mergeCell ref="BC134:BF134"/>
    <mergeCell ref="BH134:BK134"/>
    <mergeCell ref="BL134:BO134"/>
    <mergeCell ref="BQ134:BT134"/>
    <mergeCell ref="BU134:BX134"/>
    <mergeCell ref="BZ134:CC134"/>
    <mergeCell ref="CD134:CG134"/>
    <mergeCell ref="CI134:CL134"/>
    <mergeCell ref="CM134:CP134"/>
    <mergeCell ref="CR134:CU134"/>
    <mergeCell ref="CV134:CY134"/>
    <mergeCell ref="DA134:DD134"/>
    <mergeCell ref="DE134:DH134"/>
    <mergeCell ref="DJ134:DM134"/>
    <mergeCell ref="DN134:DQ134"/>
    <mergeCell ref="DS134:DV134"/>
    <mergeCell ref="DW134:DZ134"/>
    <mergeCell ref="EB134:EE134"/>
    <mergeCell ref="EF134:EI134"/>
    <mergeCell ref="EK134:EN134"/>
    <mergeCell ref="EO134:ER134"/>
    <mergeCell ref="ET134:EW134"/>
    <mergeCell ref="EX134:FA134"/>
    <mergeCell ref="FC134:FF134"/>
    <mergeCell ref="FG134:FJ134"/>
    <mergeCell ref="FL134:FO134"/>
    <mergeCell ref="FP134:FS134"/>
    <mergeCell ref="FU134:FX134"/>
    <mergeCell ref="FY134:GB134"/>
    <mergeCell ref="GD134:GG134"/>
    <mergeCell ref="GH134:GK134"/>
    <mergeCell ref="GM134:GP134"/>
    <mergeCell ref="GQ134:GT134"/>
    <mergeCell ref="GV134:GY134"/>
    <mergeCell ref="GZ134:HC134"/>
    <mergeCell ref="HE134:HH134"/>
    <mergeCell ref="HI134:HL134"/>
    <mergeCell ref="HN134:HQ134"/>
    <mergeCell ref="HR134:HU134"/>
    <mergeCell ref="HW134:HZ134"/>
    <mergeCell ref="IA134:ID134"/>
    <mergeCell ref="IF134:II134"/>
    <mergeCell ref="IJ134:IM134"/>
    <mergeCell ref="IO134:IR134"/>
    <mergeCell ref="IS134:IV134"/>
    <mergeCell ref="K142:M142"/>
    <mergeCell ref="P142:R142"/>
    <mergeCell ref="T142:V142"/>
    <mergeCell ref="Y142:AA142"/>
    <mergeCell ref="AC142:AE142"/>
    <mergeCell ref="AH142:AJ142"/>
    <mergeCell ref="AL142:AN142"/>
    <mergeCell ref="AQ142:AS142"/>
    <mergeCell ref="AU142:AW142"/>
    <mergeCell ref="AZ142:BB142"/>
    <mergeCell ref="BD142:BF142"/>
    <mergeCell ref="BI142:BK142"/>
    <mergeCell ref="BM142:BO142"/>
    <mergeCell ref="BR142:BT142"/>
    <mergeCell ref="BV142:BX142"/>
    <mergeCell ref="CA142:CC142"/>
    <mergeCell ref="CE142:CG142"/>
    <mergeCell ref="CJ142:CL142"/>
    <mergeCell ref="CN142:CP142"/>
    <mergeCell ref="CS142:CU142"/>
    <mergeCell ref="CW142:CY142"/>
    <mergeCell ref="DB142:DD142"/>
    <mergeCell ref="DF142:DH142"/>
    <mergeCell ref="DK142:DM142"/>
    <mergeCell ref="DO142:DQ142"/>
    <mergeCell ref="DT142:DV142"/>
    <mergeCell ref="DX142:DZ142"/>
    <mergeCell ref="EC142:EE142"/>
    <mergeCell ref="EG142:EI142"/>
    <mergeCell ref="EL142:EN142"/>
    <mergeCell ref="EP142:ER142"/>
    <mergeCell ref="EU142:EW142"/>
    <mergeCell ref="EY142:FA142"/>
    <mergeCell ref="FD142:FF142"/>
    <mergeCell ref="FH142:FJ142"/>
    <mergeCell ref="FM142:FO142"/>
    <mergeCell ref="FQ142:FS142"/>
    <mergeCell ref="FV142:FX142"/>
    <mergeCell ref="FZ142:GB142"/>
    <mergeCell ref="GE142:GG142"/>
    <mergeCell ref="GI142:GK142"/>
    <mergeCell ref="GN142:GP142"/>
    <mergeCell ref="GR142:GT142"/>
    <mergeCell ref="GW142:GY142"/>
    <mergeCell ref="HA142:HC142"/>
    <mergeCell ref="HF142:HH142"/>
    <mergeCell ref="HJ142:HL142"/>
    <mergeCell ref="HO142:HQ142"/>
    <mergeCell ref="HS142:HU142"/>
    <mergeCell ref="HX142:HZ142"/>
    <mergeCell ref="IB142:ID142"/>
    <mergeCell ref="IG142:II142"/>
    <mergeCell ref="IK142:IM142"/>
    <mergeCell ref="IP142:IR142"/>
    <mergeCell ref="IT142:IV142"/>
    <mergeCell ref="J146:M146"/>
    <mergeCell ref="O146:R146"/>
    <mergeCell ref="S146:V146"/>
    <mergeCell ref="X146:AA146"/>
    <mergeCell ref="AB146:AE146"/>
    <mergeCell ref="AG146:AJ146"/>
    <mergeCell ref="AK146:AN146"/>
    <mergeCell ref="AP146:AS146"/>
    <mergeCell ref="AT146:AW146"/>
    <mergeCell ref="AY146:BB146"/>
    <mergeCell ref="BC146:BF146"/>
    <mergeCell ref="BH146:BK146"/>
    <mergeCell ref="BL146:BO146"/>
    <mergeCell ref="BQ146:BT146"/>
    <mergeCell ref="BU146:BX146"/>
    <mergeCell ref="BZ146:CC146"/>
    <mergeCell ref="CD146:CG146"/>
    <mergeCell ref="CI146:CL146"/>
    <mergeCell ref="CM146:CP146"/>
    <mergeCell ref="CR146:CU146"/>
    <mergeCell ref="CV146:CY146"/>
    <mergeCell ref="DA146:DD146"/>
    <mergeCell ref="DE146:DH146"/>
    <mergeCell ref="DJ146:DM146"/>
    <mergeCell ref="DN146:DQ146"/>
    <mergeCell ref="DS146:DV146"/>
    <mergeCell ref="DW146:DZ146"/>
    <mergeCell ref="EB146:EE146"/>
    <mergeCell ref="EF146:EI146"/>
    <mergeCell ref="EK146:EN146"/>
    <mergeCell ref="EO146:ER146"/>
    <mergeCell ref="ET146:EW146"/>
    <mergeCell ref="EX146:FA146"/>
    <mergeCell ref="FC146:FF146"/>
    <mergeCell ref="FG146:FJ146"/>
    <mergeCell ref="FL146:FO146"/>
    <mergeCell ref="FP146:FS146"/>
    <mergeCell ref="FU146:FX146"/>
    <mergeCell ref="FY146:GB146"/>
    <mergeCell ref="GD146:GG146"/>
    <mergeCell ref="GH146:GK146"/>
    <mergeCell ref="GM146:GP146"/>
    <mergeCell ref="GQ146:GT146"/>
    <mergeCell ref="GV146:GY146"/>
    <mergeCell ref="GZ146:HC146"/>
    <mergeCell ref="HE146:HH146"/>
    <mergeCell ref="HI146:HL146"/>
    <mergeCell ref="HN146:HQ146"/>
    <mergeCell ref="HR146:HU146"/>
    <mergeCell ref="HW146:HZ146"/>
    <mergeCell ref="IA146:ID146"/>
    <mergeCell ref="IF146:II146"/>
    <mergeCell ref="IJ146:IM146"/>
    <mergeCell ref="IO146:IR146"/>
    <mergeCell ref="IS146:IV146"/>
    <mergeCell ref="K154:M154"/>
    <mergeCell ref="P154:R154"/>
    <mergeCell ref="T154:V154"/>
    <mergeCell ref="Y154:AA154"/>
    <mergeCell ref="AC154:AE154"/>
    <mergeCell ref="AH154:AJ154"/>
    <mergeCell ref="AL154:AN154"/>
    <mergeCell ref="AQ154:AS154"/>
    <mergeCell ref="AU154:AW154"/>
    <mergeCell ref="AZ154:BB154"/>
    <mergeCell ref="BD154:BF154"/>
    <mergeCell ref="BI154:BK154"/>
    <mergeCell ref="BM154:BO154"/>
    <mergeCell ref="BR154:BT154"/>
    <mergeCell ref="BV154:BX154"/>
    <mergeCell ref="CA154:CC154"/>
    <mergeCell ref="CE154:CG154"/>
    <mergeCell ref="CJ154:CL154"/>
    <mergeCell ref="CN154:CP154"/>
    <mergeCell ref="CS154:CU154"/>
    <mergeCell ref="CW154:CY154"/>
    <mergeCell ref="DB154:DD154"/>
    <mergeCell ref="DF154:DH154"/>
    <mergeCell ref="DK154:DM154"/>
    <mergeCell ref="DO154:DQ154"/>
    <mergeCell ref="DT154:DV154"/>
    <mergeCell ref="DX154:DZ154"/>
    <mergeCell ref="FD154:FF154"/>
    <mergeCell ref="FH154:FJ154"/>
    <mergeCell ref="EC154:EE154"/>
    <mergeCell ref="EG154:EI154"/>
    <mergeCell ref="EL154:EN154"/>
    <mergeCell ref="EP154:ER154"/>
    <mergeCell ref="IT154:IV154"/>
    <mergeCell ref="HO154:HQ154"/>
    <mergeCell ref="HS154:HU154"/>
    <mergeCell ref="HX154:HZ154"/>
    <mergeCell ref="IB154:ID154"/>
    <mergeCell ref="IP154:IR154"/>
    <mergeCell ref="IK154:IM154"/>
    <mergeCell ref="GE154:GG154"/>
    <mergeCell ref="GI154:GK154"/>
    <mergeCell ref="GN154:GP154"/>
    <mergeCell ref="GR154:GT154"/>
    <mergeCell ref="GW154:GY154"/>
    <mergeCell ref="HA154:HC154"/>
    <mergeCell ref="HF154:HH154"/>
    <mergeCell ref="HJ154:HL154"/>
    <mergeCell ref="A4:I4"/>
    <mergeCell ref="A143:D143"/>
    <mergeCell ref="F109:I109"/>
    <mergeCell ref="IG154:II154"/>
    <mergeCell ref="FM154:FO154"/>
    <mergeCell ref="FQ154:FS154"/>
    <mergeCell ref="FV154:FX154"/>
    <mergeCell ref="FZ154:GB154"/>
    <mergeCell ref="EU154:EW154"/>
    <mergeCell ref="EY154:FA154"/>
  </mergeCells>
  <conditionalFormatting sqref="L157:Y182">
    <cfRule type="cellIs" priority="1" dxfId="0" operator="between" stopIfTrue="1">
      <formula>0</formula>
      <formula>2</formula>
    </cfRule>
    <cfRule type="cellIs" priority="2" dxfId="1" operator="between" stopIfTrue="1">
      <formula>3</formula>
      <formula>5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67" r:id="rId1"/>
  <rowBreaks count="4" manualBreakCount="4">
    <brk id="44" max="255" man="1"/>
    <brk id="76" max="255" man="1"/>
    <brk id="132" max="255" man="1"/>
    <brk id="154" max="37" man="1"/>
  </rowBreaks>
  <colBreaks count="2" manualBreakCount="2">
    <brk id="10" max="65535" man="1"/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showGridLines="0" tabSelected="1" view="pageBreakPreview" zoomScale="85" zoomScaleNormal="85" zoomScaleSheetLayoutView="85" workbookViewId="0" topLeftCell="A3">
      <selection activeCell="B16" sqref="B16"/>
    </sheetView>
  </sheetViews>
  <sheetFormatPr defaultColWidth="9.140625" defaultRowHeight="12.75"/>
  <cols>
    <col min="1" max="1" width="10.8515625" style="1" customWidth="1"/>
    <col min="2" max="2" width="24.00390625" style="2" customWidth="1"/>
    <col min="3" max="6" width="9.00390625" style="2" customWidth="1"/>
    <col min="7" max="7" width="17.00390625" style="2" customWidth="1"/>
    <col min="8" max="8" width="9.140625" style="2" hidden="1" customWidth="1"/>
    <col min="9" max="11" width="9.140625" style="1" customWidth="1"/>
    <col min="12" max="19" width="10.57421875" style="1" bestFit="1" customWidth="1"/>
    <col min="20" max="20" width="10.421875" style="1" bestFit="1" customWidth="1"/>
    <col min="21" max="24" width="10.57421875" style="1" bestFit="1" customWidth="1"/>
    <col min="25" max="16384" width="9.140625" style="1" customWidth="1"/>
  </cols>
  <sheetData>
    <row r="1" spans="1:8" s="175" customFormat="1" ht="33.75" customHeight="1">
      <c r="A1" s="268" t="s">
        <v>234</v>
      </c>
      <c r="B1" s="269"/>
      <c r="C1" s="269"/>
      <c r="D1" s="269"/>
      <c r="E1" s="269"/>
      <c r="F1" s="269"/>
      <c r="G1" s="269"/>
      <c r="H1" s="174"/>
    </row>
    <row r="2" spans="1:8" s="7" customFormat="1" ht="38.25" customHeight="1">
      <c r="A2" s="270" t="s">
        <v>267</v>
      </c>
      <c r="B2" s="271"/>
      <c r="C2" s="271"/>
      <c r="D2" s="271"/>
      <c r="E2" s="271"/>
      <c r="F2" s="271"/>
      <c r="G2" s="271"/>
      <c r="H2" s="271"/>
    </row>
    <row r="3" spans="1:8" s="7" customFormat="1" ht="38.25" customHeight="1">
      <c r="A3" s="270"/>
      <c r="B3" s="271"/>
      <c r="C3" s="271"/>
      <c r="D3" s="271"/>
      <c r="E3" s="271"/>
      <c r="F3" s="271"/>
      <c r="G3" s="271"/>
      <c r="H3" s="271"/>
    </row>
    <row r="4" spans="1:8" s="8" customFormat="1" ht="28.5" customHeight="1">
      <c r="A4" s="272" t="s">
        <v>130</v>
      </c>
      <c r="B4" s="273"/>
      <c r="C4" s="273"/>
      <c r="D4" s="273"/>
      <c r="E4" s="273"/>
      <c r="F4" s="273"/>
      <c r="G4" s="273"/>
      <c r="H4" s="13"/>
    </row>
    <row r="5" spans="1:7" s="7" customFormat="1" ht="24.75" customHeight="1">
      <c r="A5" s="48" t="s">
        <v>42</v>
      </c>
      <c r="B5" s="11" t="s">
        <v>9</v>
      </c>
      <c r="C5" s="11" t="s">
        <v>10</v>
      </c>
      <c r="D5" s="11" t="s">
        <v>11</v>
      </c>
      <c r="E5" s="11" t="s">
        <v>125</v>
      </c>
      <c r="F5" s="11" t="s">
        <v>12</v>
      </c>
      <c r="G5" s="11" t="s">
        <v>13</v>
      </c>
    </row>
    <row r="6" spans="1:7" s="7" customFormat="1" ht="24.75" customHeight="1">
      <c r="A6" s="49">
        <v>1</v>
      </c>
      <c r="B6" s="12" t="s">
        <v>239</v>
      </c>
      <c r="C6" s="9">
        <f>SUM(D6:F6)</f>
        <v>22</v>
      </c>
      <c r="D6" s="10">
        <f>'team results'!H34</f>
        <v>17</v>
      </c>
      <c r="E6" s="10">
        <v>0</v>
      </c>
      <c r="F6" s="10">
        <f>'team results'!H38</f>
        <v>5</v>
      </c>
      <c r="G6" s="9">
        <f>'team results'!H29</f>
        <v>77</v>
      </c>
    </row>
    <row r="7" spans="1:7" s="7" customFormat="1" ht="24.75" customHeight="1">
      <c r="A7" s="49">
        <v>2</v>
      </c>
      <c r="B7" s="12" t="s">
        <v>190</v>
      </c>
      <c r="C7" s="9">
        <f>SUM(D7:F7)</f>
        <v>22</v>
      </c>
      <c r="D7" s="10">
        <f>'team results'!D34</f>
        <v>16</v>
      </c>
      <c r="E7" s="10">
        <f>'team results'!D39</f>
        <v>0</v>
      </c>
      <c r="F7" s="10">
        <f>'team results'!D38</f>
        <v>6</v>
      </c>
      <c r="G7" s="9">
        <f>'team results'!D29</f>
        <v>70</v>
      </c>
    </row>
    <row r="8" spans="1:7" s="7" customFormat="1" ht="24.75" customHeight="1">
      <c r="A8" s="49">
        <v>3</v>
      </c>
      <c r="B8" s="12" t="s">
        <v>236</v>
      </c>
      <c r="C8" s="9">
        <f>'team results'!E40</f>
        <v>22</v>
      </c>
      <c r="D8" s="10">
        <f>'team results'!E34</f>
        <v>15</v>
      </c>
      <c r="E8" s="10">
        <v>0</v>
      </c>
      <c r="F8" s="10">
        <f>'team results'!E38</f>
        <v>7</v>
      </c>
      <c r="G8" s="9">
        <f>'team results'!E29</f>
        <v>66</v>
      </c>
    </row>
    <row r="9" spans="1:7" s="7" customFormat="1" ht="24.75" customHeight="1">
      <c r="A9" s="49">
        <v>4</v>
      </c>
      <c r="B9" s="12" t="s">
        <v>235</v>
      </c>
      <c r="C9" s="9">
        <f aca="true" t="shared" si="0" ref="C9:C17">SUM(D9:F9)</f>
        <v>22</v>
      </c>
      <c r="D9" s="10">
        <f>'team results'!L34</f>
        <v>13</v>
      </c>
      <c r="E9" s="10">
        <v>0</v>
      </c>
      <c r="F9" s="10">
        <f>'team results'!L38</f>
        <v>9</v>
      </c>
      <c r="G9" s="9">
        <f>'team results'!L29</f>
        <v>66</v>
      </c>
    </row>
    <row r="10" spans="1:7" s="7" customFormat="1" ht="24.75" customHeight="1">
      <c r="A10" s="49">
        <v>5</v>
      </c>
      <c r="B10" s="12" t="s">
        <v>192</v>
      </c>
      <c r="C10" s="9">
        <f t="shared" si="0"/>
        <v>22</v>
      </c>
      <c r="D10" s="10">
        <f>'team results'!N34</f>
        <v>13</v>
      </c>
      <c r="E10" s="10">
        <f>'team results'!N39</f>
        <v>0</v>
      </c>
      <c r="F10" s="10">
        <f>'team results'!N38</f>
        <v>9</v>
      </c>
      <c r="G10" s="9">
        <f>'team results'!N29</f>
        <v>61</v>
      </c>
    </row>
    <row r="11" spans="1:7" s="7" customFormat="1" ht="24.75" customHeight="1">
      <c r="A11" s="49">
        <v>6</v>
      </c>
      <c r="B11" s="12" t="s">
        <v>237</v>
      </c>
      <c r="C11" s="9">
        <f t="shared" si="0"/>
        <v>21</v>
      </c>
      <c r="D11" s="10">
        <f>'team results'!M34</f>
        <v>13</v>
      </c>
      <c r="E11" s="10">
        <v>0</v>
      </c>
      <c r="F11" s="10">
        <f>'team results'!M38</f>
        <v>8</v>
      </c>
      <c r="G11" s="9">
        <f>'team results'!M29</f>
        <v>61</v>
      </c>
    </row>
    <row r="12" spans="1:7" s="7" customFormat="1" ht="24.75" customHeight="1">
      <c r="A12" s="49">
        <v>7</v>
      </c>
      <c r="B12" s="12" t="s">
        <v>193</v>
      </c>
      <c r="C12" s="9">
        <f t="shared" si="0"/>
        <v>22</v>
      </c>
      <c r="D12" s="10">
        <f>'team results'!G34</f>
        <v>12</v>
      </c>
      <c r="E12" s="10">
        <v>0</v>
      </c>
      <c r="F12" s="10">
        <f>'team results'!G38</f>
        <v>10</v>
      </c>
      <c r="G12" s="9">
        <f>'team results'!G29</f>
        <v>60</v>
      </c>
    </row>
    <row r="13" spans="1:7" s="7" customFormat="1" ht="24.75" customHeight="1">
      <c r="A13" s="49">
        <v>8</v>
      </c>
      <c r="B13" s="12" t="s">
        <v>238</v>
      </c>
      <c r="C13" s="9">
        <f t="shared" si="0"/>
        <v>22</v>
      </c>
      <c r="D13" s="10">
        <f>'team results'!O34</f>
        <v>9</v>
      </c>
      <c r="E13" s="10">
        <v>0</v>
      </c>
      <c r="F13" s="10">
        <f>'team results'!O38</f>
        <v>13</v>
      </c>
      <c r="G13" s="9">
        <f>'team results'!O29</f>
        <v>45</v>
      </c>
    </row>
    <row r="14" spans="1:7" s="7" customFormat="1" ht="24.75" customHeight="1">
      <c r="A14" s="49">
        <v>9</v>
      </c>
      <c r="B14" s="12" t="s">
        <v>240</v>
      </c>
      <c r="C14" s="9">
        <f t="shared" si="0"/>
        <v>22</v>
      </c>
      <c r="D14" s="10">
        <f>'team results'!F34</f>
        <v>8</v>
      </c>
      <c r="E14" s="10">
        <v>0</v>
      </c>
      <c r="F14" s="10">
        <f>'team results'!F38</f>
        <v>14</v>
      </c>
      <c r="G14" s="9">
        <f>'team results'!F29</f>
        <v>44</v>
      </c>
    </row>
    <row r="15" spans="1:7" s="7" customFormat="1" ht="24.75" customHeight="1">
      <c r="A15" s="49">
        <v>10</v>
      </c>
      <c r="B15" s="12" t="s">
        <v>191</v>
      </c>
      <c r="C15" s="9">
        <f t="shared" si="0"/>
        <v>22</v>
      </c>
      <c r="D15" s="10">
        <f>'team results'!I34</f>
        <v>7</v>
      </c>
      <c r="E15" s="10">
        <v>0</v>
      </c>
      <c r="F15" s="10">
        <f>'team results'!I38</f>
        <v>15</v>
      </c>
      <c r="G15" s="9">
        <f>'team results'!I29</f>
        <v>38</v>
      </c>
    </row>
    <row r="16" spans="1:7" s="7" customFormat="1" ht="24.75" customHeight="1">
      <c r="A16" s="49">
        <v>11</v>
      </c>
      <c r="B16" s="12" t="s">
        <v>272</v>
      </c>
      <c r="C16" s="9">
        <f t="shared" si="0"/>
        <v>21</v>
      </c>
      <c r="D16" s="10">
        <f>'team results'!K34</f>
        <v>4</v>
      </c>
      <c r="E16" s="10">
        <v>0</v>
      </c>
      <c r="F16" s="10">
        <f>'team results'!K38</f>
        <v>17</v>
      </c>
      <c r="G16" s="9">
        <f>'team results'!K29</f>
        <v>34</v>
      </c>
    </row>
    <row r="17" spans="1:7" s="7" customFormat="1" ht="24.75" customHeight="1">
      <c r="A17" s="49">
        <v>12</v>
      </c>
      <c r="B17" s="12" t="s">
        <v>46</v>
      </c>
      <c r="C17" s="9">
        <f t="shared" si="0"/>
        <v>22</v>
      </c>
      <c r="D17" s="10">
        <f>'team results'!C34</f>
        <v>4</v>
      </c>
      <c r="E17" s="10">
        <v>0</v>
      </c>
      <c r="F17" s="10">
        <f>'team results'!C38</f>
        <v>18</v>
      </c>
      <c r="G17" s="9">
        <f>'team results'!C29</f>
        <v>30</v>
      </c>
    </row>
    <row r="20" spans="1:4" ht="13.5">
      <c r="A20" s="76" t="s">
        <v>245</v>
      </c>
      <c r="D20" s="62"/>
    </row>
    <row r="21" spans="1:7" ht="13.5">
      <c r="A21" s="168"/>
      <c r="B21" s="169"/>
      <c r="D21" s="62"/>
      <c r="E21" s="62"/>
      <c r="F21" s="62"/>
      <c r="G21" s="62"/>
    </row>
    <row r="22" spans="4:7" ht="13.5">
      <c r="D22" s="62"/>
      <c r="E22" s="62"/>
      <c r="F22" s="62"/>
      <c r="G22" s="62"/>
    </row>
    <row r="23" spans="4:7" ht="13.5">
      <c r="D23" s="62"/>
      <c r="E23" s="62"/>
      <c r="F23" s="62"/>
      <c r="G23" s="62"/>
    </row>
    <row r="25" ht="13.5">
      <c r="D25" s="62"/>
    </row>
    <row r="26" ht="13.5">
      <c r="D26" s="62"/>
    </row>
    <row r="27" spans="1:2" ht="13.5">
      <c r="A27" s="100"/>
      <c r="B27" s="62"/>
    </row>
    <row r="28" spans="1:2" ht="13.5">
      <c r="A28" s="99"/>
      <c r="B28" s="62"/>
    </row>
    <row r="29" ht="13.5">
      <c r="A29" s="76"/>
    </row>
    <row r="31" ht="13.5">
      <c r="A31" s="76"/>
    </row>
    <row r="32" ht="13.5">
      <c r="A32" s="76"/>
    </row>
    <row r="37" ht="23.25">
      <c r="B37" s="3"/>
    </row>
    <row r="38" ht="15">
      <c r="B38" s="5"/>
    </row>
    <row r="39" ht="12.75">
      <c r="B39" s="4"/>
    </row>
    <row r="40" ht="15">
      <c r="B40" s="5"/>
    </row>
    <row r="41" ht="12.75">
      <c r="B41" s="4"/>
    </row>
    <row r="43" ht="12.75">
      <c r="B43" s="4"/>
    </row>
    <row r="44" ht="12.75">
      <c r="B44" s="4"/>
    </row>
  </sheetData>
  <mergeCells count="4">
    <mergeCell ref="A1:G1"/>
    <mergeCell ref="A2:H2"/>
    <mergeCell ref="A4:G4"/>
    <mergeCell ref="A3:H3"/>
  </mergeCells>
  <hyperlinks>
    <hyperlink ref="A4" r:id="rId1" display="http://www.markingtonleague.co.uk/index.html"/>
  </hyperlink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93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28"/>
  <sheetViews>
    <sheetView zoomScale="85" zoomScaleNormal="85" workbookViewId="0" topLeftCell="C12">
      <selection activeCell="I24" sqref="I24"/>
    </sheetView>
  </sheetViews>
  <sheetFormatPr defaultColWidth="9.140625" defaultRowHeight="12.75" zeroHeight="1"/>
  <cols>
    <col min="1" max="1" width="29.00390625" style="7" customWidth="1"/>
    <col min="2" max="2" width="22.00390625" style="14" customWidth="1"/>
    <col min="3" max="3" width="11.28125" style="14" customWidth="1"/>
    <col min="4" max="4" width="9.57421875" style="14" customWidth="1"/>
    <col min="5" max="5" width="18.28125" style="14" customWidth="1"/>
    <col min="6" max="6" width="19.00390625" style="14" customWidth="1"/>
    <col min="7" max="7" width="12.28125" style="14" customWidth="1"/>
    <col min="8" max="8" width="15.00390625" style="14" customWidth="1"/>
    <col min="9" max="9" width="13.57421875" style="14" customWidth="1"/>
    <col min="10" max="10" width="9.140625" style="14" customWidth="1"/>
    <col min="11" max="11" width="7.421875" style="14" customWidth="1"/>
    <col min="12" max="12" width="15.00390625" style="14" customWidth="1"/>
    <col min="13" max="15" width="9.140625" style="14" customWidth="1"/>
    <col min="17" max="17" width="15.421875" style="0" customWidth="1"/>
  </cols>
  <sheetData>
    <row r="1" spans="1:15" ht="17.25">
      <c r="A1" s="18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7" s="38" customFormat="1" ht="165">
      <c r="A2" s="41" t="s">
        <v>26</v>
      </c>
      <c r="B2" s="42" t="s">
        <v>27</v>
      </c>
      <c r="C2" s="42" t="s">
        <v>46</v>
      </c>
      <c r="D2" s="42" t="s">
        <v>1</v>
      </c>
      <c r="E2" s="42" t="s">
        <v>39</v>
      </c>
      <c r="F2" s="42" t="s">
        <v>40</v>
      </c>
      <c r="G2" s="42" t="s">
        <v>4</v>
      </c>
      <c r="H2" s="42" t="s">
        <v>44</v>
      </c>
      <c r="I2" s="42" t="s">
        <v>47</v>
      </c>
      <c r="J2" s="233" t="s">
        <v>3</v>
      </c>
      <c r="K2" s="42" t="s">
        <v>2</v>
      </c>
      <c r="L2" s="42" t="s">
        <v>0</v>
      </c>
      <c r="M2" s="42" t="s">
        <v>5</v>
      </c>
      <c r="N2" s="42" t="s">
        <v>7</v>
      </c>
      <c r="O2" s="42" t="s">
        <v>6</v>
      </c>
      <c r="P2" s="66" t="s">
        <v>43</v>
      </c>
      <c r="Q2" s="242" t="s">
        <v>233</v>
      </c>
    </row>
    <row r="3" spans="1:17" ht="19.5" customHeight="1">
      <c r="A3" s="73">
        <v>41157</v>
      </c>
      <c r="B3" s="22">
        <v>1</v>
      </c>
      <c r="C3" s="236">
        <f>fixtures!C15</f>
        <v>1</v>
      </c>
      <c r="D3" s="236">
        <f>fixtures!B14</f>
        <v>3</v>
      </c>
      <c r="E3" s="236">
        <f>fixtures!C16</f>
        <v>2</v>
      </c>
      <c r="F3" s="236">
        <f>fixtures!B18</f>
        <v>1</v>
      </c>
      <c r="G3" s="236">
        <f>fixtures!B17</f>
        <v>0</v>
      </c>
      <c r="H3" s="236">
        <f>fixtures!B15</f>
        <v>4</v>
      </c>
      <c r="I3" s="236">
        <f>fixtures!C19</f>
        <v>3</v>
      </c>
      <c r="J3" s="236"/>
      <c r="K3" s="236">
        <f>fixtures!C14</f>
        <v>2</v>
      </c>
      <c r="L3" s="236">
        <f>fixtures!C18</f>
        <v>4</v>
      </c>
      <c r="M3" s="236">
        <f>fixtures!B16</f>
        <v>3</v>
      </c>
      <c r="N3" s="236">
        <f>fixtures!C17</f>
        <v>5</v>
      </c>
      <c r="O3" s="236">
        <f>fixtures!C26</f>
        <v>1</v>
      </c>
      <c r="P3" s="65">
        <f aca="true" t="shared" si="0" ref="P3:P28">SUM(C3:O3)</f>
        <v>29</v>
      </c>
      <c r="Q3" s="68">
        <v>1</v>
      </c>
    </row>
    <row r="4" spans="1:17" ht="19.5" customHeight="1">
      <c r="A4" s="73">
        <v>41164</v>
      </c>
      <c r="B4" s="22">
        <v>2</v>
      </c>
      <c r="C4" s="236">
        <f>fixtures!G19</f>
        <v>0</v>
      </c>
      <c r="D4" s="236">
        <f>fixtures!H19</f>
        <v>5</v>
      </c>
      <c r="E4" s="236">
        <f>fixtures!H18</f>
        <v>4</v>
      </c>
      <c r="F4" s="236">
        <f>fixtures!G17</f>
        <v>1</v>
      </c>
      <c r="G4" s="236">
        <f>fixtures!H15</f>
        <v>3</v>
      </c>
      <c r="H4" s="236">
        <f>fixtures!H17</f>
        <v>4</v>
      </c>
      <c r="I4" s="236">
        <f>fixtures!G16</f>
        <v>2</v>
      </c>
      <c r="J4" s="236"/>
      <c r="K4" s="236">
        <f>fixtures!G18</f>
        <v>1</v>
      </c>
      <c r="L4" s="236">
        <f>fixtures!G14</f>
        <v>1</v>
      </c>
      <c r="M4" s="236">
        <f>fixtures!H14</f>
        <v>4</v>
      </c>
      <c r="N4" s="236">
        <f>fixtures!H16</f>
        <v>3</v>
      </c>
      <c r="O4" s="236">
        <f>fixtures!G15</f>
        <v>2</v>
      </c>
      <c r="P4" s="65">
        <f t="shared" si="0"/>
        <v>30</v>
      </c>
      <c r="Q4" s="68">
        <v>2</v>
      </c>
    </row>
    <row r="5" spans="1:17" ht="19.5" customHeight="1">
      <c r="A5" s="73">
        <v>41171</v>
      </c>
      <c r="B5" s="22">
        <v>3</v>
      </c>
      <c r="C5" s="236">
        <f>fixtures!C28</f>
        <v>3</v>
      </c>
      <c r="D5" s="236">
        <f>fixtures!C25</f>
        <v>4</v>
      </c>
      <c r="E5" s="236">
        <f>fixtures!B26</f>
        <v>4</v>
      </c>
      <c r="F5" s="236">
        <f>fixtures!C30</f>
        <v>4</v>
      </c>
      <c r="G5" s="236">
        <f>fixtures!B27</f>
        <v>3</v>
      </c>
      <c r="H5" s="236">
        <f>fixtures!C29</f>
        <v>2</v>
      </c>
      <c r="I5" s="236">
        <f>fixtures!B25</f>
        <v>1</v>
      </c>
      <c r="J5" s="234"/>
      <c r="K5" s="236">
        <f>fixtures!B30</f>
        <v>1</v>
      </c>
      <c r="L5" s="236">
        <f>fixtures!C27</f>
        <v>2</v>
      </c>
      <c r="M5" s="236">
        <f>fixtures!B29</f>
        <v>3</v>
      </c>
      <c r="N5" s="236">
        <f>fixtures!B28</f>
        <v>2</v>
      </c>
      <c r="O5" s="236">
        <f>fixtures!C26</f>
        <v>1</v>
      </c>
      <c r="P5" s="65">
        <f t="shared" si="0"/>
        <v>30</v>
      </c>
      <c r="Q5" s="68">
        <v>3</v>
      </c>
    </row>
    <row r="6" spans="1:17" ht="19.5" customHeight="1">
      <c r="A6" s="73">
        <v>41178</v>
      </c>
      <c r="B6" s="22">
        <v>4</v>
      </c>
      <c r="C6" s="236">
        <f>fixtures!G30</f>
        <v>2</v>
      </c>
      <c r="D6" s="236">
        <f>fixtures!H28</f>
        <v>3</v>
      </c>
      <c r="E6" s="236">
        <f>fixtures!H30</f>
        <v>3</v>
      </c>
      <c r="F6" s="236">
        <f>fixtures!G28</f>
        <v>2</v>
      </c>
      <c r="G6" s="236">
        <f>fixtures!H27</f>
        <v>1</v>
      </c>
      <c r="H6" s="236">
        <f>fixtures!G27</f>
        <v>4</v>
      </c>
      <c r="I6" s="236">
        <f>fixtures!H25</f>
        <v>3</v>
      </c>
      <c r="J6" s="234"/>
      <c r="K6" s="236">
        <f>fixtures!H29</f>
        <v>1</v>
      </c>
      <c r="L6" s="236">
        <f>fixtures!G25</f>
        <v>2</v>
      </c>
      <c r="M6" s="236">
        <f>fixtures!G26</f>
        <v>4</v>
      </c>
      <c r="N6" s="236">
        <f>fixtures!G29</f>
        <v>4</v>
      </c>
      <c r="O6" s="236">
        <f>fixtures!H26</f>
        <v>1</v>
      </c>
      <c r="P6" s="65">
        <f t="shared" si="0"/>
        <v>30</v>
      </c>
      <c r="Q6" s="68">
        <v>4</v>
      </c>
    </row>
    <row r="7" spans="1:17" ht="19.5" customHeight="1">
      <c r="A7" s="73">
        <v>41185</v>
      </c>
      <c r="B7" s="22">
        <v>5</v>
      </c>
      <c r="C7" s="236">
        <f>fixtures!B38</f>
        <v>1</v>
      </c>
      <c r="D7" s="236">
        <f>fixtures!B37</f>
        <v>4</v>
      </c>
      <c r="E7" s="236">
        <f>fixtures!B40</f>
        <v>3</v>
      </c>
      <c r="F7" s="236">
        <f>fixtures!C41</f>
        <v>0</v>
      </c>
      <c r="G7" s="236">
        <f>fixtures!B41</f>
        <v>5</v>
      </c>
      <c r="H7" s="236">
        <f>fixtures!C37</f>
        <v>1</v>
      </c>
      <c r="I7" s="236">
        <f>fixtures!B36</f>
        <v>1</v>
      </c>
      <c r="J7" s="234"/>
      <c r="K7" s="236">
        <f>fixtures!C38</f>
        <v>4</v>
      </c>
      <c r="L7" s="236">
        <f>fixtures!C39</f>
        <v>4</v>
      </c>
      <c r="M7" s="236">
        <f>fixtures!C36</f>
        <v>4</v>
      </c>
      <c r="N7" s="236">
        <f>fixtures!C40</f>
        <v>2</v>
      </c>
      <c r="O7" s="236">
        <f>fixtures!B39</f>
        <v>1</v>
      </c>
      <c r="P7" s="65">
        <f t="shared" si="0"/>
        <v>30</v>
      </c>
      <c r="Q7" s="68">
        <v>5</v>
      </c>
    </row>
    <row r="8" spans="1:17" ht="19.5" customHeight="1">
      <c r="A8" s="73">
        <v>41192</v>
      </c>
      <c r="B8" s="22">
        <v>6</v>
      </c>
      <c r="C8" s="236">
        <f>fixtures!H37</f>
        <v>1</v>
      </c>
      <c r="D8" s="236">
        <f>fixtures!G38</f>
        <v>0</v>
      </c>
      <c r="E8" s="236">
        <f>fixtures!H38</f>
        <v>5</v>
      </c>
      <c r="F8" s="236">
        <f>fixtures!G37</f>
        <v>4</v>
      </c>
      <c r="G8" s="236">
        <f>fixtures!H40</f>
        <v>4</v>
      </c>
      <c r="H8" s="236">
        <f>fixtures!H39</f>
        <v>1</v>
      </c>
      <c r="I8" s="236">
        <f>fixtures!G40</f>
        <v>1</v>
      </c>
      <c r="J8" s="234"/>
      <c r="K8" s="236">
        <f>fixtures!G36</f>
        <v>1</v>
      </c>
      <c r="L8" s="236">
        <f>fixtures!G39</f>
        <v>4</v>
      </c>
      <c r="M8" s="236">
        <f>fixtures!H36</f>
        <v>4</v>
      </c>
      <c r="N8" s="236">
        <f>fixtures!G41</f>
        <v>5</v>
      </c>
      <c r="O8" s="236">
        <f>fixtures!H41</f>
        <v>0</v>
      </c>
      <c r="P8" s="65">
        <f t="shared" si="0"/>
        <v>30</v>
      </c>
      <c r="Q8" s="68">
        <v>6</v>
      </c>
    </row>
    <row r="9" spans="1:17" ht="19.5" customHeight="1">
      <c r="A9" s="73">
        <v>41199</v>
      </c>
      <c r="B9" s="22">
        <v>7</v>
      </c>
      <c r="C9" s="236">
        <f>fixtures!C50</f>
        <v>0</v>
      </c>
      <c r="D9" s="236">
        <f>fixtures!B48</f>
        <v>4</v>
      </c>
      <c r="E9" s="236">
        <f>fixtures!B52</f>
        <v>3</v>
      </c>
      <c r="F9" s="236">
        <f>fixtures!C49</f>
        <v>3</v>
      </c>
      <c r="G9" s="236">
        <f>fixtures!B47</f>
        <v>5</v>
      </c>
      <c r="H9" s="236">
        <f>fixtures!B51</f>
        <v>4</v>
      </c>
      <c r="I9" s="236">
        <f>fixtures!C51</f>
        <v>1</v>
      </c>
      <c r="J9" s="234"/>
      <c r="K9" s="236">
        <f>fixtures!C47</f>
        <v>0</v>
      </c>
      <c r="L9" s="236">
        <f>fixtures!C52</f>
        <v>2</v>
      </c>
      <c r="M9" s="236">
        <f>fixtures!B50</f>
        <v>5</v>
      </c>
      <c r="N9" s="236">
        <f>fixtures!C48</f>
        <v>1</v>
      </c>
      <c r="O9" s="236">
        <f>fixtures!B49</f>
        <v>2</v>
      </c>
      <c r="P9" s="65">
        <f t="shared" si="0"/>
        <v>30</v>
      </c>
      <c r="Q9" s="68">
        <v>7</v>
      </c>
    </row>
    <row r="10" spans="1:17" ht="19.5" customHeight="1">
      <c r="A10" s="73">
        <v>41206</v>
      </c>
      <c r="B10" s="22">
        <v>8</v>
      </c>
      <c r="C10" s="236">
        <f>fixtures!G52</f>
        <v>2</v>
      </c>
      <c r="D10" s="236">
        <f>fixtures!H50</f>
        <v>4</v>
      </c>
      <c r="E10" s="236">
        <f>fixtures!G47</f>
        <v>3</v>
      </c>
      <c r="F10" s="236">
        <f>fixtures!H51</f>
        <v>3</v>
      </c>
      <c r="G10" s="236">
        <f>fixtures!H52</f>
        <v>3</v>
      </c>
      <c r="H10" s="236">
        <f>fixtures!H47</f>
        <v>2</v>
      </c>
      <c r="I10" s="236">
        <f>fixtures!G51</f>
        <v>2</v>
      </c>
      <c r="J10" s="234"/>
      <c r="K10" s="236">
        <f>fixtures!G48</f>
        <v>2</v>
      </c>
      <c r="L10" s="236">
        <f>fixtures!G50</f>
        <v>1</v>
      </c>
      <c r="M10" s="236">
        <f>fixtures!G49</f>
        <v>1</v>
      </c>
      <c r="N10" s="236">
        <f>fixtures!H49</f>
        <v>4</v>
      </c>
      <c r="O10" s="236">
        <f>fixtures!H48</f>
        <v>3</v>
      </c>
      <c r="P10" s="65">
        <f t="shared" si="0"/>
        <v>30</v>
      </c>
      <c r="Q10" s="68">
        <v>8</v>
      </c>
    </row>
    <row r="11" spans="1:17" ht="19.5" customHeight="1">
      <c r="A11" s="73">
        <v>41213</v>
      </c>
      <c r="B11" s="22">
        <v>9</v>
      </c>
      <c r="C11" s="236">
        <f>fixtures!B62</f>
        <v>3</v>
      </c>
      <c r="D11" s="236">
        <f>fixtures!C59</f>
        <v>4</v>
      </c>
      <c r="E11" s="236">
        <f>fixtures!B63</f>
        <v>3</v>
      </c>
      <c r="F11" s="236">
        <f>fixtures!C63</f>
        <v>2</v>
      </c>
      <c r="G11" s="236">
        <f>fixtures!B58</f>
        <v>2</v>
      </c>
      <c r="H11" s="236">
        <f>fixtures!B60</f>
        <v>3</v>
      </c>
      <c r="I11" s="236">
        <f>fixtures!C62</f>
        <v>2</v>
      </c>
      <c r="J11" s="234"/>
      <c r="K11" s="236">
        <f>fixtures!C60</f>
        <v>2</v>
      </c>
      <c r="L11" s="236">
        <f>fixtures!C61</f>
        <v>1</v>
      </c>
      <c r="M11" s="236">
        <f>fixtures!C58</f>
        <v>3</v>
      </c>
      <c r="N11" s="236">
        <f>fixtures!B61</f>
        <v>4</v>
      </c>
      <c r="O11" s="236">
        <f>fixtures!B59</f>
        <v>1</v>
      </c>
      <c r="P11" s="65">
        <f t="shared" si="0"/>
        <v>30</v>
      </c>
      <c r="Q11" s="68">
        <v>9</v>
      </c>
    </row>
    <row r="12" spans="1:17" ht="19.5" customHeight="1">
      <c r="A12" s="73">
        <v>41220</v>
      </c>
      <c r="B12" s="22">
        <v>10</v>
      </c>
      <c r="C12" s="236">
        <f>fixtures!H58</f>
        <v>1</v>
      </c>
      <c r="D12" s="236">
        <f>fixtures!G61</f>
        <v>2</v>
      </c>
      <c r="E12" s="236">
        <f>fixtures!H63</f>
        <v>2</v>
      </c>
      <c r="F12" s="236">
        <f>fixtures!G60</f>
        <v>1</v>
      </c>
      <c r="G12" s="236">
        <f>fixtures!G63</f>
        <v>3</v>
      </c>
      <c r="H12" s="236">
        <f>fixtures!H59</f>
        <v>4</v>
      </c>
      <c r="I12" s="236">
        <f>fixtures!G62</f>
        <v>1</v>
      </c>
      <c r="J12" s="234"/>
      <c r="K12" s="236">
        <f>fixtures!H62</f>
        <v>4</v>
      </c>
      <c r="L12" s="236">
        <f>fixtures!G58</f>
        <v>4</v>
      </c>
      <c r="M12" s="236">
        <f>fixtures!H61</f>
        <v>3</v>
      </c>
      <c r="N12" s="236">
        <f>fixtures!H60</f>
        <v>4</v>
      </c>
      <c r="O12" s="236">
        <f>fixtures!G59</f>
        <v>1</v>
      </c>
      <c r="P12" s="65">
        <f t="shared" si="0"/>
        <v>30</v>
      </c>
      <c r="Q12" s="68">
        <v>10</v>
      </c>
    </row>
    <row r="13" spans="1:17" ht="19.5" customHeight="1">
      <c r="A13" s="73">
        <v>41227</v>
      </c>
      <c r="B13" s="22">
        <v>11</v>
      </c>
      <c r="C13" s="236">
        <f>fixtures!B71</f>
        <v>3</v>
      </c>
      <c r="D13" s="236">
        <f>fixtures!B69</f>
        <v>4</v>
      </c>
      <c r="E13" s="236">
        <f>fixtures!B72</f>
        <v>2</v>
      </c>
      <c r="F13" s="236">
        <f>fixtures!C70</f>
        <v>3</v>
      </c>
      <c r="G13" s="236">
        <f>fixtures!C69</f>
        <v>1</v>
      </c>
      <c r="H13" s="236">
        <f>fixtures!B74</f>
        <v>2</v>
      </c>
      <c r="I13" s="236">
        <f>fixtures!C72</f>
        <v>3</v>
      </c>
      <c r="J13" s="234"/>
      <c r="K13" s="236">
        <f>fixtures!B73</f>
        <v>1</v>
      </c>
      <c r="L13" s="236">
        <f>fixtures!C73</f>
        <v>4</v>
      </c>
      <c r="M13" s="236">
        <f>fixtures!B70</f>
        <v>2</v>
      </c>
      <c r="N13" s="236">
        <f>fixtures!C74</f>
        <v>3</v>
      </c>
      <c r="O13" s="236">
        <f>fixtures!C71</f>
        <v>2</v>
      </c>
      <c r="P13" s="65">
        <f t="shared" si="0"/>
        <v>30</v>
      </c>
      <c r="Q13" s="68">
        <v>11</v>
      </c>
    </row>
    <row r="14" spans="1:17" ht="19.5" customHeight="1">
      <c r="A14" s="73">
        <v>41234</v>
      </c>
      <c r="B14" s="22">
        <v>12</v>
      </c>
      <c r="C14" s="236">
        <f>fixtures!G70</f>
        <v>0</v>
      </c>
      <c r="D14" s="236">
        <f>fixtures!H69</f>
        <v>5</v>
      </c>
      <c r="E14" s="236">
        <f>fixtures!G71</f>
        <v>4</v>
      </c>
      <c r="F14" s="236">
        <f>fixtures!H73</f>
        <v>0</v>
      </c>
      <c r="G14" s="236">
        <f>fixtures!H72</f>
        <v>2</v>
      </c>
      <c r="H14" s="236">
        <f>fixtures!H70</f>
        <v>5</v>
      </c>
      <c r="I14" s="236">
        <f>fixtures!G74</f>
        <v>1</v>
      </c>
      <c r="J14" s="234"/>
      <c r="K14" s="236">
        <f>fixtures!G69</f>
        <v>0</v>
      </c>
      <c r="L14" s="236">
        <f>fixtures!G73</f>
        <v>5</v>
      </c>
      <c r="M14" s="236">
        <f>fixtures!H71</f>
        <v>1</v>
      </c>
      <c r="N14" s="236">
        <f>fixtures!G72</f>
        <v>3</v>
      </c>
      <c r="O14" s="236">
        <f>fixtures!H74</f>
        <v>4</v>
      </c>
      <c r="P14" s="65">
        <f t="shared" si="0"/>
        <v>30</v>
      </c>
      <c r="Q14" s="68">
        <v>12</v>
      </c>
    </row>
    <row r="15" spans="1:17" s="240" customFormat="1" ht="19.5" customHeight="1">
      <c r="A15" s="73">
        <v>41241</v>
      </c>
      <c r="B15" s="22">
        <v>13</v>
      </c>
      <c r="C15" s="236">
        <f>fixtures!C85</f>
        <v>3</v>
      </c>
      <c r="D15" s="236">
        <f>fixtures!B85</f>
        <v>2</v>
      </c>
      <c r="E15" s="236">
        <f>fixtures!B84</f>
        <v>5</v>
      </c>
      <c r="F15" s="236">
        <f>fixtures!C83</f>
        <v>1</v>
      </c>
      <c r="G15" s="236">
        <f>fixtures!B81</f>
        <v>2</v>
      </c>
      <c r="H15" s="236">
        <f>fixtures!B83</f>
        <v>4</v>
      </c>
      <c r="I15" s="236">
        <f>fixtures!C82</f>
        <v>1</v>
      </c>
      <c r="J15" s="234"/>
      <c r="K15" s="236">
        <f>fixtures!C84</f>
        <v>0</v>
      </c>
      <c r="L15" s="236">
        <f>fixtures!C80</f>
        <v>5</v>
      </c>
      <c r="M15" s="236">
        <f>fixtures!B80</f>
        <v>0</v>
      </c>
      <c r="N15" s="236">
        <f>fixtures!B82</f>
        <v>4</v>
      </c>
      <c r="O15" s="236">
        <f>fixtures!C81</f>
        <v>3</v>
      </c>
      <c r="P15" s="239">
        <f t="shared" si="0"/>
        <v>30</v>
      </c>
      <c r="Q15" s="241">
        <v>13</v>
      </c>
    </row>
    <row r="16" spans="1:17" ht="19.5" customHeight="1">
      <c r="A16" s="238">
        <v>41255</v>
      </c>
      <c r="B16" s="47">
        <v>14</v>
      </c>
      <c r="C16" s="237">
        <f>fixtures!G83</f>
        <v>1</v>
      </c>
      <c r="D16" s="236">
        <f>fixtures!G80</f>
        <v>4</v>
      </c>
      <c r="E16" s="236">
        <f>fixtures!H81</f>
        <v>4</v>
      </c>
      <c r="F16" s="236">
        <f>fixtures!G85</f>
        <v>3</v>
      </c>
      <c r="G16" s="236">
        <f>fixtures!H82</f>
        <v>0</v>
      </c>
      <c r="H16" s="236">
        <f>fixtures!G84</f>
        <v>3</v>
      </c>
      <c r="I16" s="236">
        <f>fixtures!H80</f>
        <v>1</v>
      </c>
      <c r="J16" s="235"/>
      <c r="K16" s="236">
        <f>fixtures!H85</f>
        <v>2</v>
      </c>
      <c r="L16" s="236">
        <f>fixtures!G82</f>
        <v>5</v>
      </c>
      <c r="M16" s="236">
        <f>fixtures!H84</f>
        <v>2</v>
      </c>
      <c r="N16" s="236">
        <f>fixtures!H83</f>
        <v>4</v>
      </c>
      <c r="O16" s="236">
        <f>fixtures!G81</f>
        <v>1</v>
      </c>
      <c r="P16" s="65">
        <f t="shared" si="0"/>
        <v>30</v>
      </c>
      <c r="Q16" s="4">
        <v>14</v>
      </c>
    </row>
    <row r="17" spans="1:17" ht="19.5" customHeight="1">
      <c r="A17" s="73">
        <v>41262</v>
      </c>
      <c r="B17" s="22">
        <v>15</v>
      </c>
      <c r="C17" s="236">
        <f>fixtures!C96</f>
        <v>1</v>
      </c>
      <c r="D17" s="236">
        <f>fixtures!B94</f>
        <v>3</v>
      </c>
      <c r="E17" s="236">
        <f>fixtures!B96</f>
        <v>4</v>
      </c>
      <c r="F17" s="236">
        <f>fixtures!C94</f>
        <v>2</v>
      </c>
      <c r="G17" s="236">
        <f>fixtures!B93</f>
        <v>2</v>
      </c>
      <c r="H17" s="236">
        <f>fixtures!C93</f>
        <v>3</v>
      </c>
      <c r="I17" s="236">
        <f>fixtures!B91</f>
        <v>2</v>
      </c>
      <c r="J17" s="234"/>
      <c r="K17" s="236">
        <f>fixtures!B95</f>
        <v>4</v>
      </c>
      <c r="L17" s="236">
        <f>fixtures!C91</f>
        <v>3</v>
      </c>
      <c r="M17" s="236">
        <f>fixtures!C92</f>
        <v>2</v>
      </c>
      <c r="N17" s="236">
        <f>fixtures!C95</f>
        <v>1</v>
      </c>
      <c r="O17" s="236">
        <f>fixtures!B92</f>
        <v>3</v>
      </c>
      <c r="P17" s="65">
        <f t="shared" si="0"/>
        <v>30</v>
      </c>
      <c r="Q17" s="4">
        <v>15</v>
      </c>
    </row>
    <row r="18" spans="1:17" ht="19.5" customHeight="1">
      <c r="A18" s="73">
        <v>41276</v>
      </c>
      <c r="B18" s="22">
        <v>16</v>
      </c>
      <c r="C18" s="236">
        <f>fixtures!H93</f>
        <v>1</v>
      </c>
      <c r="D18" s="236">
        <f>fixtures!H92</f>
        <v>1</v>
      </c>
      <c r="E18" s="236">
        <f>fixtures!H95</f>
        <v>3</v>
      </c>
      <c r="F18" s="236">
        <f>fixtures!G96</f>
        <v>1</v>
      </c>
      <c r="G18" s="236">
        <f>fixtures!H96</f>
        <v>4</v>
      </c>
      <c r="H18" s="236">
        <f>fixtures!G92</f>
        <v>4</v>
      </c>
      <c r="I18" s="236">
        <f>fixtures!H91</f>
        <v>0</v>
      </c>
      <c r="J18" s="234"/>
      <c r="K18" s="236">
        <f>fixtures!G93</f>
        <v>4</v>
      </c>
      <c r="L18" s="236">
        <f>fixtures!G94</f>
        <v>1</v>
      </c>
      <c r="M18" s="236">
        <f>fixtures!G91</f>
        <v>5</v>
      </c>
      <c r="N18" s="236">
        <f>fixtures!G95</f>
        <v>2</v>
      </c>
      <c r="O18" s="236">
        <f>fixtures!H94</f>
        <v>4</v>
      </c>
      <c r="P18" s="65">
        <f t="shared" si="0"/>
        <v>30</v>
      </c>
      <c r="Q18" s="4">
        <v>16</v>
      </c>
    </row>
    <row r="19" spans="1:17" ht="19.5" customHeight="1">
      <c r="A19" s="73">
        <v>41283</v>
      </c>
      <c r="B19" s="22">
        <v>17</v>
      </c>
      <c r="C19" s="236">
        <f>fixtures!B103</f>
        <v>1</v>
      </c>
      <c r="D19" s="236">
        <f>fixtures!C104</f>
        <v>3</v>
      </c>
      <c r="E19" s="236">
        <f>fixtures!B104</f>
        <v>2</v>
      </c>
      <c r="F19" s="236">
        <f>fixtures!C103</f>
        <v>4</v>
      </c>
      <c r="G19" s="236">
        <f>fixtures!B106</f>
        <v>5</v>
      </c>
      <c r="H19" s="236">
        <f>fixtures!B105</f>
        <v>4</v>
      </c>
      <c r="I19" s="236">
        <f>fixtures!C106</f>
        <v>0</v>
      </c>
      <c r="J19" s="234"/>
      <c r="K19" s="236" t="str">
        <f>fixtures!C102</f>
        <v>C</v>
      </c>
      <c r="L19" s="236">
        <f>fixtures!C105</f>
        <v>1</v>
      </c>
      <c r="M19" s="236" t="str">
        <f>fixtures!B102</f>
        <v>C</v>
      </c>
      <c r="N19" s="236">
        <f>fixtures!C107</f>
        <v>1</v>
      </c>
      <c r="O19" s="236">
        <f>fixtures!B107</f>
        <v>4</v>
      </c>
      <c r="P19" s="65">
        <f t="shared" si="0"/>
        <v>25</v>
      </c>
      <c r="Q19" s="4">
        <v>17</v>
      </c>
    </row>
    <row r="20" spans="1:17" ht="19.5" customHeight="1">
      <c r="A20" s="73">
        <v>41290</v>
      </c>
      <c r="B20" s="22">
        <v>18</v>
      </c>
      <c r="C20" s="236">
        <f>fixtures!G105</f>
        <v>1</v>
      </c>
      <c r="D20" s="236">
        <f>fixtures!H103</f>
        <v>2</v>
      </c>
      <c r="E20" s="236">
        <f>fixtures!H107</f>
        <v>0</v>
      </c>
      <c r="F20" s="236">
        <f>fixtures!G104</f>
        <v>2</v>
      </c>
      <c r="G20" s="236">
        <f>fixtures!H102</f>
        <v>4</v>
      </c>
      <c r="H20" s="236">
        <f>fixtures!H106</f>
        <v>5</v>
      </c>
      <c r="I20" s="236">
        <f>fixtures!G106</f>
        <v>0</v>
      </c>
      <c r="J20" s="234"/>
      <c r="K20" s="236">
        <f>fixtures!G102</f>
        <v>1</v>
      </c>
      <c r="L20" s="236">
        <f>fixtures!G107</f>
        <v>5</v>
      </c>
      <c r="M20" s="236">
        <f>fixtures!H105</f>
        <v>4</v>
      </c>
      <c r="N20" s="236">
        <f>fixtures!G103</f>
        <v>3</v>
      </c>
      <c r="O20" s="236">
        <f>fixtures!H104</f>
        <v>3</v>
      </c>
      <c r="P20" s="65">
        <f t="shared" si="0"/>
        <v>30</v>
      </c>
      <c r="Q20" s="4">
        <v>17</v>
      </c>
    </row>
    <row r="21" spans="1:17" ht="19.5" customHeight="1">
      <c r="A21" s="73">
        <v>41297</v>
      </c>
      <c r="B21" s="22">
        <v>19</v>
      </c>
      <c r="C21" s="236">
        <f>fixtures!C118</f>
        <v>0</v>
      </c>
      <c r="D21" s="236">
        <f>fixtures!B116</f>
        <v>3</v>
      </c>
      <c r="E21" s="236">
        <f>fixtures!C113</f>
        <v>1</v>
      </c>
      <c r="F21" s="236">
        <f>fixtures!B117</f>
        <v>2</v>
      </c>
      <c r="G21" s="236">
        <f>fixtures!B118</f>
        <v>4</v>
      </c>
      <c r="H21" s="236">
        <f>fixtures!B113</f>
        <v>4</v>
      </c>
      <c r="I21" s="236">
        <f>fixtures!C117</f>
        <v>3</v>
      </c>
      <c r="J21" s="234"/>
      <c r="K21" s="236">
        <f>fixtures!C114</f>
        <v>1</v>
      </c>
      <c r="L21" s="236">
        <f>fixtures!C116</f>
        <v>2</v>
      </c>
      <c r="M21" s="236">
        <f>fixtures!C115</f>
        <v>4</v>
      </c>
      <c r="N21" s="236">
        <f>fixtures!B115</f>
        <v>1</v>
      </c>
      <c r="O21" s="236">
        <f>fixtures!B114</f>
        <v>4</v>
      </c>
      <c r="P21" s="65">
        <f t="shared" si="0"/>
        <v>29</v>
      </c>
      <c r="Q21" s="4">
        <v>19</v>
      </c>
    </row>
    <row r="22" spans="1:17" ht="19.5" customHeight="1">
      <c r="A22" s="73">
        <v>41304</v>
      </c>
      <c r="B22" s="22">
        <v>20</v>
      </c>
      <c r="C22" s="236">
        <f>fixtures!H117</f>
        <v>2</v>
      </c>
      <c r="D22" s="236">
        <f>fixtures!G114</f>
        <v>5</v>
      </c>
      <c r="E22" s="236">
        <f>fixtures!H118</f>
        <v>4</v>
      </c>
      <c r="F22" s="236">
        <f>fixtures!G118</f>
        <v>1</v>
      </c>
      <c r="G22" s="236">
        <f>fixtures!H113</f>
        <v>4</v>
      </c>
      <c r="H22" s="236">
        <f>fixtures!H115</f>
        <v>4</v>
      </c>
      <c r="I22" s="236">
        <f>fixtures!G117</f>
        <v>3</v>
      </c>
      <c r="J22" s="234"/>
      <c r="K22" s="236">
        <f>fixtures!G115</f>
        <v>1</v>
      </c>
      <c r="L22" s="236">
        <f>fixtures!G116</f>
        <v>3</v>
      </c>
      <c r="M22" s="236">
        <f>fixtures!G113</f>
        <v>1</v>
      </c>
      <c r="N22" s="236">
        <f>fixtures!H116</f>
        <v>1</v>
      </c>
      <c r="O22" s="236">
        <f>fixtures!H114</f>
        <v>0</v>
      </c>
      <c r="P22" s="65">
        <f t="shared" si="0"/>
        <v>29</v>
      </c>
      <c r="Q22" s="4">
        <v>20</v>
      </c>
    </row>
    <row r="23" spans="1:17" ht="19.5" customHeight="1">
      <c r="A23" s="73">
        <v>41318</v>
      </c>
      <c r="B23" s="22">
        <v>21</v>
      </c>
      <c r="C23" s="236">
        <f>fixtures!B124</f>
        <v>2</v>
      </c>
      <c r="D23" s="236">
        <f>fixtures!C127</f>
        <v>1</v>
      </c>
      <c r="E23" s="236">
        <f>fixtures!B129</f>
        <v>3</v>
      </c>
      <c r="F23" s="236">
        <f>fixtures!C126</f>
        <v>1</v>
      </c>
      <c r="G23" s="236">
        <f>fixtures!C129</f>
        <v>2</v>
      </c>
      <c r="H23" s="236">
        <f>fixtures!B125</f>
        <v>5</v>
      </c>
      <c r="I23" s="236">
        <f>fixtures!C128</f>
        <v>4</v>
      </c>
      <c r="J23" s="234"/>
      <c r="K23" s="236">
        <f>fixtures!B128</f>
        <v>1</v>
      </c>
      <c r="L23" s="236">
        <f>fixtures!C124</f>
        <v>3</v>
      </c>
      <c r="M23" s="236">
        <f>fixtures!B127</f>
        <v>4</v>
      </c>
      <c r="N23" s="236">
        <f>fixtures!B126</f>
        <v>4</v>
      </c>
      <c r="O23" s="236">
        <f>fixtures!C125</f>
        <v>0</v>
      </c>
      <c r="P23" s="65">
        <f t="shared" si="0"/>
        <v>30</v>
      </c>
      <c r="Q23" s="4">
        <v>21</v>
      </c>
    </row>
    <row r="24" spans="1:17" ht="19.5" customHeight="1">
      <c r="A24" s="73">
        <v>41325</v>
      </c>
      <c r="B24" s="22">
        <v>22</v>
      </c>
      <c r="C24" s="236">
        <f>fixtures!H126</f>
        <v>1</v>
      </c>
      <c r="D24" s="236">
        <f>fixtures!H124</f>
        <v>4</v>
      </c>
      <c r="E24" s="236">
        <f>fixtures!H127</f>
        <v>2</v>
      </c>
      <c r="F24" s="236">
        <f>fixtures!G125</f>
        <v>3</v>
      </c>
      <c r="G24" s="236">
        <f>fixtures!G124</f>
        <v>1</v>
      </c>
      <c r="H24" s="236">
        <f>fixtures!H129</f>
        <v>5</v>
      </c>
      <c r="I24" s="236">
        <f>fixtures!G127</f>
        <v>3</v>
      </c>
      <c r="J24" s="234"/>
      <c r="K24" s="236">
        <f>fixtures!H128</f>
        <v>1</v>
      </c>
      <c r="L24" s="236">
        <f>fixtures!G128</f>
        <v>4</v>
      </c>
      <c r="M24" s="236">
        <f>fixtures!H125</f>
        <v>2</v>
      </c>
      <c r="N24" s="236">
        <f>fixtures!G129</f>
        <v>0</v>
      </c>
      <c r="O24" s="236">
        <f>fixtures!G126</f>
        <v>4</v>
      </c>
      <c r="P24" s="65">
        <f t="shared" si="0"/>
        <v>30</v>
      </c>
      <c r="Q24" s="4">
        <v>22</v>
      </c>
    </row>
    <row r="25" spans="1:16" ht="19.5" customHeight="1" hidden="1">
      <c r="A25" s="73">
        <v>41332</v>
      </c>
      <c r="B25" s="22">
        <v>23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65">
        <f t="shared" si="0"/>
        <v>0</v>
      </c>
    </row>
    <row r="26" spans="1:16" ht="19.5" customHeight="1" hidden="1">
      <c r="A26" s="73">
        <v>41339</v>
      </c>
      <c r="B26" s="22">
        <v>24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65">
        <f t="shared" si="0"/>
        <v>0</v>
      </c>
    </row>
    <row r="27" spans="1:16" ht="19.5" customHeight="1" hidden="1">
      <c r="A27" s="73">
        <v>41346</v>
      </c>
      <c r="B27" s="22">
        <v>25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65">
        <f t="shared" si="0"/>
        <v>0</v>
      </c>
    </row>
    <row r="28" spans="1:16" ht="19.5" customHeight="1" hidden="1">
      <c r="A28" s="73">
        <v>41353</v>
      </c>
      <c r="B28" s="22">
        <v>26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65">
        <f t="shared" si="0"/>
        <v>0</v>
      </c>
    </row>
    <row r="29" spans="1:15" s="45" customFormat="1" ht="19.5" customHeight="1">
      <c r="A29" s="72" t="s">
        <v>28</v>
      </c>
      <c r="B29" s="44"/>
      <c r="C29" s="46">
        <f aca="true" t="shared" si="1" ref="C29:O29">SUM(C3:C28)</f>
        <v>30</v>
      </c>
      <c r="D29" s="46">
        <f t="shared" si="1"/>
        <v>70</v>
      </c>
      <c r="E29" s="46">
        <f t="shared" si="1"/>
        <v>66</v>
      </c>
      <c r="F29" s="46">
        <f t="shared" si="1"/>
        <v>44</v>
      </c>
      <c r="G29" s="46">
        <f t="shared" si="1"/>
        <v>60</v>
      </c>
      <c r="H29" s="46">
        <f t="shared" si="1"/>
        <v>77</v>
      </c>
      <c r="I29" s="46">
        <f t="shared" si="1"/>
        <v>38</v>
      </c>
      <c r="J29" s="46"/>
      <c r="K29" s="46">
        <f t="shared" si="1"/>
        <v>34</v>
      </c>
      <c r="L29" s="46">
        <f t="shared" si="1"/>
        <v>66</v>
      </c>
      <c r="M29" s="46">
        <f t="shared" si="1"/>
        <v>61</v>
      </c>
      <c r="N29" s="46">
        <f t="shared" si="1"/>
        <v>61</v>
      </c>
      <c r="O29" s="46">
        <f t="shared" si="1"/>
        <v>45</v>
      </c>
    </row>
    <row r="30" spans="1:15" ht="19.5" customHeight="1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19.5" customHeight="1">
      <c r="A31" s="29"/>
      <c r="B31" s="30" t="s">
        <v>30</v>
      </c>
      <c r="C31" s="30">
        <f aca="true" t="shared" si="2" ref="C31:O31">COUNTIF(C3:C28,"5")</f>
        <v>0</v>
      </c>
      <c r="D31" s="30">
        <f t="shared" si="2"/>
        <v>3</v>
      </c>
      <c r="E31" s="30">
        <f t="shared" si="2"/>
        <v>2</v>
      </c>
      <c r="F31" s="30">
        <f t="shared" si="2"/>
        <v>0</v>
      </c>
      <c r="G31" s="30">
        <f>COUNTIF(G3:G28,"5")</f>
        <v>3</v>
      </c>
      <c r="H31" s="30">
        <f t="shared" si="2"/>
        <v>4</v>
      </c>
      <c r="I31" s="30">
        <f t="shared" si="2"/>
        <v>0</v>
      </c>
      <c r="J31" s="30"/>
      <c r="K31" s="30">
        <f t="shared" si="2"/>
        <v>0</v>
      </c>
      <c r="L31" s="30">
        <f t="shared" si="2"/>
        <v>4</v>
      </c>
      <c r="M31" s="30">
        <f t="shared" si="2"/>
        <v>2</v>
      </c>
      <c r="N31" s="30">
        <f t="shared" si="2"/>
        <v>2</v>
      </c>
      <c r="O31" s="30">
        <f t="shared" si="2"/>
        <v>0</v>
      </c>
    </row>
    <row r="32" spans="1:15" ht="19.5" customHeight="1">
      <c r="A32" s="29"/>
      <c r="B32" s="30" t="s">
        <v>31</v>
      </c>
      <c r="C32" s="30">
        <f aca="true" t="shared" si="3" ref="C32:O32">COUNTIF(C3:C28,"4")</f>
        <v>0</v>
      </c>
      <c r="D32" s="30">
        <f t="shared" si="3"/>
        <v>8</v>
      </c>
      <c r="E32" s="30">
        <f t="shared" si="3"/>
        <v>6</v>
      </c>
      <c r="F32" s="30">
        <f t="shared" si="3"/>
        <v>3</v>
      </c>
      <c r="G32" s="30">
        <f>COUNTIF(G3:G28,"4")</f>
        <v>5</v>
      </c>
      <c r="H32" s="30">
        <f t="shared" si="3"/>
        <v>10</v>
      </c>
      <c r="I32" s="30">
        <f t="shared" si="3"/>
        <v>1</v>
      </c>
      <c r="J32" s="30"/>
      <c r="K32" s="30">
        <f t="shared" si="3"/>
        <v>4</v>
      </c>
      <c r="L32" s="30">
        <f t="shared" si="3"/>
        <v>6</v>
      </c>
      <c r="M32" s="30">
        <f t="shared" si="3"/>
        <v>7</v>
      </c>
      <c r="N32" s="30">
        <f t="shared" si="3"/>
        <v>7</v>
      </c>
      <c r="O32" s="30">
        <f t="shared" si="3"/>
        <v>5</v>
      </c>
    </row>
    <row r="33" spans="1:15" ht="19.5" customHeight="1">
      <c r="A33" s="29"/>
      <c r="B33" s="30" t="s">
        <v>29</v>
      </c>
      <c r="C33" s="30">
        <f aca="true" t="shared" si="4" ref="C33:O33">COUNTIF(C3:C28,"3")</f>
        <v>4</v>
      </c>
      <c r="D33" s="30">
        <f t="shared" si="4"/>
        <v>5</v>
      </c>
      <c r="E33" s="30">
        <f t="shared" si="4"/>
        <v>7</v>
      </c>
      <c r="F33" s="30">
        <f t="shared" si="4"/>
        <v>5</v>
      </c>
      <c r="G33" s="30">
        <f>COUNTIF(G3:G28,"3")</f>
        <v>4</v>
      </c>
      <c r="H33" s="30">
        <f t="shared" si="4"/>
        <v>3</v>
      </c>
      <c r="I33" s="30">
        <f t="shared" si="4"/>
        <v>6</v>
      </c>
      <c r="J33" s="30"/>
      <c r="K33" s="30">
        <f t="shared" si="4"/>
        <v>0</v>
      </c>
      <c r="L33" s="30">
        <f t="shared" si="4"/>
        <v>3</v>
      </c>
      <c r="M33" s="30">
        <f t="shared" si="4"/>
        <v>4</v>
      </c>
      <c r="N33" s="30">
        <f t="shared" si="4"/>
        <v>4</v>
      </c>
      <c r="O33" s="30">
        <f t="shared" si="4"/>
        <v>4</v>
      </c>
    </row>
    <row r="34" spans="1:15" s="38" customFormat="1" ht="19.5" customHeight="1">
      <c r="A34" s="36"/>
      <c r="B34" s="30" t="s">
        <v>32</v>
      </c>
      <c r="C34" s="37">
        <f aca="true" t="shared" si="5" ref="C34:O34">SUM(C31:C33)</f>
        <v>4</v>
      </c>
      <c r="D34" s="37">
        <f t="shared" si="5"/>
        <v>16</v>
      </c>
      <c r="E34" s="37">
        <f t="shared" si="5"/>
        <v>15</v>
      </c>
      <c r="F34" s="37">
        <f t="shared" si="5"/>
        <v>8</v>
      </c>
      <c r="G34" s="37">
        <f t="shared" si="5"/>
        <v>12</v>
      </c>
      <c r="H34" s="37">
        <f t="shared" si="5"/>
        <v>17</v>
      </c>
      <c r="I34" s="37">
        <f t="shared" si="5"/>
        <v>7</v>
      </c>
      <c r="J34" s="37"/>
      <c r="K34" s="37">
        <f t="shared" si="5"/>
        <v>4</v>
      </c>
      <c r="L34" s="37">
        <f t="shared" si="5"/>
        <v>13</v>
      </c>
      <c r="M34" s="37">
        <f t="shared" si="5"/>
        <v>13</v>
      </c>
      <c r="N34" s="37">
        <f t="shared" si="5"/>
        <v>13</v>
      </c>
      <c r="O34" s="37">
        <f t="shared" si="5"/>
        <v>9</v>
      </c>
    </row>
    <row r="35" spans="1:15" ht="19.5" customHeight="1">
      <c r="A35" s="29"/>
      <c r="B35" s="30" t="s">
        <v>33</v>
      </c>
      <c r="C35" s="30">
        <f aca="true" t="shared" si="6" ref="C35:O35">COUNTIF(C3:C28,"2")</f>
        <v>4</v>
      </c>
      <c r="D35" s="30">
        <f t="shared" si="6"/>
        <v>3</v>
      </c>
      <c r="E35" s="30">
        <f t="shared" si="6"/>
        <v>5</v>
      </c>
      <c r="F35" s="30">
        <f t="shared" si="6"/>
        <v>5</v>
      </c>
      <c r="G35" s="30">
        <f>COUNTIF(G3:G28,"2")</f>
        <v>5</v>
      </c>
      <c r="H35" s="30">
        <f t="shared" si="6"/>
        <v>3</v>
      </c>
      <c r="I35" s="30">
        <f t="shared" si="6"/>
        <v>4</v>
      </c>
      <c r="J35" s="30"/>
      <c r="K35" s="30">
        <f t="shared" si="6"/>
        <v>4</v>
      </c>
      <c r="L35" s="30">
        <f t="shared" si="6"/>
        <v>4</v>
      </c>
      <c r="M35" s="30">
        <f t="shared" si="6"/>
        <v>4</v>
      </c>
      <c r="N35" s="30">
        <f t="shared" si="6"/>
        <v>3</v>
      </c>
      <c r="O35" s="30">
        <f t="shared" si="6"/>
        <v>3</v>
      </c>
    </row>
    <row r="36" spans="1:15" ht="19.5" customHeight="1">
      <c r="A36" s="29"/>
      <c r="B36" s="30" t="s">
        <v>34</v>
      </c>
      <c r="C36" s="30">
        <f aca="true" t="shared" si="7" ref="C36:O36">COUNTIF(C3:C28,"1")</f>
        <v>10</v>
      </c>
      <c r="D36" s="30">
        <f t="shared" si="7"/>
        <v>2</v>
      </c>
      <c r="E36" s="30">
        <f t="shared" si="7"/>
        <v>1</v>
      </c>
      <c r="F36" s="30">
        <f t="shared" si="7"/>
        <v>7</v>
      </c>
      <c r="G36" s="30">
        <f>COUNTIF(G3:G28,"1")</f>
        <v>3</v>
      </c>
      <c r="H36" s="30">
        <f t="shared" si="7"/>
        <v>2</v>
      </c>
      <c r="I36" s="30">
        <f t="shared" si="7"/>
        <v>8</v>
      </c>
      <c r="J36" s="30"/>
      <c r="K36" s="30">
        <f t="shared" si="7"/>
        <v>10</v>
      </c>
      <c r="L36" s="30">
        <f t="shared" si="7"/>
        <v>5</v>
      </c>
      <c r="M36" s="30">
        <f t="shared" si="7"/>
        <v>3</v>
      </c>
      <c r="N36" s="30">
        <f t="shared" si="7"/>
        <v>5</v>
      </c>
      <c r="O36" s="30">
        <f t="shared" si="7"/>
        <v>7</v>
      </c>
    </row>
    <row r="37" spans="1:15" ht="19.5" customHeight="1">
      <c r="A37" s="29"/>
      <c r="B37" s="30" t="s">
        <v>35</v>
      </c>
      <c r="C37" s="30">
        <f aca="true" t="shared" si="8" ref="C37:O37">COUNTIF(C3:C28,"0")</f>
        <v>4</v>
      </c>
      <c r="D37" s="30">
        <f t="shared" si="8"/>
        <v>1</v>
      </c>
      <c r="E37" s="30">
        <f t="shared" si="8"/>
        <v>1</v>
      </c>
      <c r="F37" s="30">
        <f t="shared" si="8"/>
        <v>2</v>
      </c>
      <c r="G37" s="30">
        <f t="shared" si="8"/>
        <v>2</v>
      </c>
      <c r="H37" s="30">
        <f t="shared" si="8"/>
        <v>0</v>
      </c>
      <c r="I37" s="30">
        <f t="shared" si="8"/>
        <v>3</v>
      </c>
      <c r="J37" s="30"/>
      <c r="K37" s="30">
        <f t="shared" si="8"/>
        <v>3</v>
      </c>
      <c r="L37" s="30">
        <f t="shared" si="8"/>
        <v>0</v>
      </c>
      <c r="M37" s="30">
        <f t="shared" si="8"/>
        <v>1</v>
      </c>
      <c r="N37" s="30">
        <f t="shared" si="8"/>
        <v>1</v>
      </c>
      <c r="O37" s="30">
        <f t="shared" si="8"/>
        <v>3</v>
      </c>
    </row>
    <row r="38" spans="1:15" s="38" customFormat="1" ht="19.5" customHeight="1">
      <c r="A38" s="36"/>
      <c r="B38" s="30" t="s">
        <v>36</v>
      </c>
      <c r="C38" s="39">
        <f aca="true" t="shared" si="9" ref="C38:O38">SUM(C35:C37)</f>
        <v>18</v>
      </c>
      <c r="D38" s="39">
        <f t="shared" si="9"/>
        <v>6</v>
      </c>
      <c r="E38" s="39">
        <f t="shared" si="9"/>
        <v>7</v>
      </c>
      <c r="F38" s="39">
        <f t="shared" si="9"/>
        <v>14</v>
      </c>
      <c r="G38" s="39">
        <f t="shared" si="9"/>
        <v>10</v>
      </c>
      <c r="H38" s="39">
        <f t="shared" si="9"/>
        <v>5</v>
      </c>
      <c r="I38" s="39">
        <f t="shared" si="9"/>
        <v>15</v>
      </c>
      <c r="J38" s="39"/>
      <c r="K38" s="39">
        <f t="shared" si="9"/>
        <v>17</v>
      </c>
      <c r="L38" s="39">
        <f t="shared" si="9"/>
        <v>9</v>
      </c>
      <c r="M38" s="39">
        <f t="shared" si="9"/>
        <v>8</v>
      </c>
      <c r="N38" s="39">
        <f t="shared" si="9"/>
        <v>9</v>
      </c>
      <c r="O38" s="39">
        <f t="shared" si="9"/>
        <v>13</v>
      </c>
    </row>
    <row r="39" spans="1:15" ht="19.5" customHeight="1">
      <c r="A39" s="29"/>
      <c r="B39" s="30" t="s">
        <v>124</v>
      </c>
      <c r="C39" s="30">
        <f>COUNTIF(C5:C30,"2.5")</f>
        <v>0</v>
      </c>
      <c r="D39" s="30">
        <f>COUNTIF(D5:D30,"2.5")</f>
        <v>0</v>
      </c>
      <c r="E39" s="30">
        <f>COUNTIF(E4:E30,"2.5")</f>
        <v>0</v>
      </c>
      <c r="F39" s="30">
        <f aca="true" t="shared" si="10" ref="F39:O39">COUNTIF(F5:F30,"2.5")</f>
        <v>0</v>
      </c>
      <c r="G39" s="30">
        <f t="shared" si="10"/>
        <v>0</v>
      </c>
      <c r="H39" s="30">
        <f t="shared" si="10"/>
        <v>0</v>
      </c>
      <c r="I39" s="30">
        <f t="shared" si="10"/>
        <v>0</v>
      </c>
      <c r="J39" s="30"/>
      <c r="K39" s="30">
        <f t="shared" si="10"/>
        <v>0</v>
      </c>
      <c r="L39" s="30">
        <f t="shared" si="10"/>
        <v>0</v>
      </c>
      <c r="M39" s="30">
        <f t="shared" si="10"/>
        <v>0</v>
      </c>
      <c r="N39" s="30">
        <f t="shared" si="10"/>
        <v>0</v>
      </c>
      <c r="O39" s="30">
        <f t="shared" si="10"/>
        <v>0</v>
      </c>
    </row>
    <row r="40" spans="1:15" s="38" customFormat="1" ht="19.5" customHeight="1">
      <c r="A40" s="36"/>
      <c r="B40" s="30" t="s">
        <v>41</v>
      </c>
      <c r="C40" s="40">
        <f>C34+C38+C39</f>
        <v>22</v>
      </c>
      <c r="D40" s="40">
        <f aca="true" t="shared" si="11" ref="D40:O40">D34+D38+D39</f>
        <v>22</v>
      </c>
      <c r="E40" s="40">
        <f t="shared" si="11"/>
        <v>22</v>
      </c>
      <c r="F40" s="40">
        <f t="shared" si="11"/>
        <v>22</v>
      </c>
      <c r="G40" s="40">
        <f t="shared" si="11"/>
        <v>22</v>
      </c>
      <c r="H40" s="40">
        <f t="shared" si="11"/>
        <v>22</v>
      </c>
      <c r="I40" s="40">
        <f t="shared" si="11"/>
        <v>22</v>
      </c>
      <c r="J40" s="40"/>
      <c r="K40" s="40">
        <f t="shared" si="11"/>
        <v>21</v>
      </c>
      <c r="L40" s="40">
        <f t="shared" si="11"/>
        <v>22</v>
      </c>
      <c r="M40" s="40">
        <f t="shared" si="11"/>
        <v>21</v>
      </c>
      <c r="N40" s="40">
        <f t="shared" si="11"/>
        <v>22</v>
      </c>
      <c r="O40" s="40">
        <f t="shared" si="11"/>
        <v>22</v>
      </c>
    </row>
    <row r="41" spans="1:15" s="38" customFormat="1" ht="165">
      <c r="A41" s="41"/>
      <c r="B41" s="43"/>
      <c r="C41" s="42" t="s">
        <v>46</v>
      </c>
      <c r="D41" s="42" t="s">
        <v>1</v>
      </c>
      <c r="E41" s="42" t="s">
        <v>39</v>
      </c>
      <c r="F41" s="42" t="s">
        <v>40</v>
      </c>
      <c r="G41" s="42" t="s">
        <v>4</v>
      </c>
      <c r="H41" s="42" t="s">
        <v>44</v>
      </c>
      <c r="I41" s="42" t="s">
        <v>47</v>
      </c>
      <c r="J41" s="42"/>
      <c r="K41" s="42" t="s">
        <v>2</v>
      </c>
      <c r="L41" s="42" t="s">
        <v>0</v>
      </c>
      <c r="M41" s="42" t="s">
        <v>5</v>
      </c>
      <c r="N41" s="42" t="s">
        <v>7</v>
      </c>
      <c r="O41" s="42" t="s">
        <v>6</v>
      </c>
    </row>
    <row r="42" ht="12.75"/>
    <row r="43" ht="12.75"/>
    <row r="44" ht="12.75"/>
    <row r="45" ht="12.75" hidden="1"/>
    <row r="46" ht="12.75" hidden="1"/>
    <row r="47" ht="12.75" hidden="1"/>
    <row r="48" ht="12.75" hidden="1"/>
    <row r="49" ht="12.75" hidden="1"/>
    <row r="50" ht="12.75" hidden="1"/>
    <row r="51" spans="7:43" s="34" customFormat="1" ht="13.5" customHeight="1" hidden="1">
      <c r="G51" s="2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G51" s="35" t="s">
        <v>9</v>
      </c>
      <c r="AH51" s="35" t="s">
        <v>10</v>
      </c>
      <c r="AI51" s="35" t="s">
        <v>30</v>
      </c>
      <c r="AJ51" s="35" t="s">
        <v>31</v>
      </c>
      <c r="AK51" s="35" t="s">
        <v>29</v>
      </c>
      <c r="AL51" s="35" t="s">
        <v>32</v>
      </c>
      <c r="AM51" s="35" t="s">
        <v>33</v>
      </c>
      <c r="AN51" s="35" t="s">
        <v>34</v>
      </c>
      <c r="AO51" s="35" t="s">
        <v>35</v>
      </c>
      <c r="AP51" s="35" t="s">
        <v>36</v>
      </c>
      <c r="AQ51" s="35" t="s">
        <v>13</v>
      </c>
    </row>
    <row r="52" spans="7:43" s="34" customFormat="1" ht="13.5" customHeight="1" hidden="1">
      <c r="G52" s="2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G52" s="35" t="s">
        <v>18</v>
      </c>
      <c r="AH52" s="35">
        <v>0</v>
      </c>
      <c r="AI52" s="35">
        <f>COUNTIF(O257:O279,"5")</f>
        <v>0</v>
      </c>
      <c r="AJ52" s="35">
        <v>0</v>
      </c>
      <c r="AK52" s="35">
        <v>0</v>
      </c>
      <c r="AL52" s="35">
        <v>0</v>
      </c>
      <c r="AM52" s="35">
        <v>0</v>
      </c>
      <c r="AN52" s="35">
        <v>0</v>
      </c>
      <c r="AO52" s="35">
        <v>0</v>
      </c>
      <c r="AP52" s="35">
        <v>0</v>
      </c>
      <c r="AQ52" s="35">
        <v>0</v>
      </c>
    </row>
    <row r="53" spans="7:43" s="34" customFormat="1" ht="13.5" customHeight="1" hidden="1">
      <c r="G53" s="2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G53" s="35" t="s">
        <v>15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0</v>
      </c>
      <c r="AP53" s="35">
        <v>0</v>
      </c>
      <c r="AQ53" s="35">
        <v>0</v>
      </c>
    </row>
    <row r="54" spans="7:43" s="34" customFormat="1" ht="12.75" hidden="1">
      <c r="G54" s="2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G54" s="35" t="s">
        <v>17</v>
      </c>
      <c r="AH54" s="35">
        <v>0</v>
      </c>
      <c r="AI54" s="35">
        <v>0</v>
      </c>
      <c r="AJ54" s="35">
        <v>0</v>
      </c>
      <c r="AK54" s="35">
        <v>0</v>
      </c>
      <c r="AL54" s="35">
        <v>0</v>
      </c>
      <c r="AM54" s="35">
        <v>0</v>
      </c>
      <c r="AN54" s="35">
        <v>0</v>
      </c>
      <c r="AO54" s="35">
        <v>0</v>
      </c>
      <c r="AP54" s="35">
        <v>0</v>
      </c>
      <c r="AQ54" s="35">
        <v>0</v>
      </c>
    </row>
    <row r="55" spans="7:43" s="34" customFormat="1" ht="13.5" customHeight="1" hidden="1">
      <c r="G55" s="2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G55" s="35" t="s">
        <v>38</v>
      </c>
      <c r="AH55" s="35">
        <v>0</v>
      </c>
      <c r="AI55" s="35">
        <v>0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5">
        <v>0</v>
      </c>
      <c r="AP55" s="35">
        <v>0</v>
      </c>
      <c r="AQ55" s="35">
        <v>0</v>
      </c>
    </row>
    <row r="56" spans="7:43" s="34" customFormat="1" ht="13.5" customHeight="1" hidden="1">
      <c r="G56" s="2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G56" s="35" t="s">
        <v>16</v>
      </c>
      <c r="AH56" s="35">
        <v>0</v>
      </c>
      <c r="AI56" s="35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0</v>
      </c>
      <c r="AO56" s="35">
        <v>0</v>
      </c>
      <c r="AP56" s="35">
        <v>0</v>
      </c>
      <c r="AQ56" s="35">
        <v>0</v>
      </c>
    </row>
    <row r="57" spans="7:43" s="34" customFormat="1" ht="13.5" customHeight="1" hidden="1">
      <c r="G57" s="2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G57" s="35" t="s">
        <v>14</v>
      </c>
      <c r="AH57" s="35">
        <v>0</v>
      </c>
      <c r="AI57" s="35">
        <v>0</v>
      </c>
      <c r="AJ57" s="35">
        <v>0</v>
      </c>
      <c r="AK57" s="35">
        <v>0</v>
      </c>
      <c r="AL57" s="35">
        <v>0</v>
      </c>
      <c r="AM57" s="35">
        <v>0</v>
      </c>
      <c r="AN57" s="35">
        <v>0</v>
      </c>
      <c r="AO57" s="35">
        <v>0</v>
      </c>
      <c r="AP57" s="35">
        <v>0</v>
      </c>
      <c r="AQ57" s="35">
        <v>0</v>
      </c>
    </row>
    <row r="58" spans="7:43" s="34" customFormat="1" ht="13.5" customHeight="1" hidden="1">
      <c r="G58" s="2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G58" s="35" t="s">
        <v>25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0</v>
      </c>
      <c r="AP58" s="35">
        <v>0</v>
      </c>
      <c r="AQ58" s="35">
        <v>0</v>
      </c>
    </row>
    <row r="59" spans="7:43" s="34" customFormat="1" ht="13.5" customHeight="1" hidden="1">
      <c r="G59" s="2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G59" s="35" t="s">
        <v>21</v>
      </c>
      <c r="AH59" s="35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v>0</v>
      </c>
      <c r="AP59" s="35">
        <v>0</v>
      </c>
      <c r="AQ59" s="35">
        <v>0</v>
      </c>
    </row>
    <row r="60" spans="7:43" s="34" customFormat="1" ht="13.5" customHeight="1" hidden="1">
      <c r="G60" s="2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G60" s="35" t="s">
        <v>20</v>
      </c>
      <c r="AH60" s="35">
        <v>0</v>
      </c>
      <c r="AI60" s="35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0</v>
      </c>
      <c r="AO60" s="35">
        <v>0</v>
      </c>
      <c r="AP60" s="35">
        <v>0</v>
      </c>
      <c r="AQ60" s="35">
        <v>0</v>
      </c>
    </row>
    <row r="61" spans="7:43" s="34" customFormat="1" ht="13.5" customHeight="1" hidden="1">
      <c r="G61" s="2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G61" s="35" t="s">
        <v>19</v>
      </c>
      <c r="AH61" s="35">
        <v>0</v>
      </c>
      <c r="AI61" s="35">
        <v>0</v>
      </c>
      <c r="AJ61" s="35">
        <v>0</v>
      </c>
      <c r="AK61" s="35">
        <v>0</v>
      </c>
      <c r="AL61" s="35">
        <v>0</v>
      </c>
      <c r="AM61" s="35">
        <v>0</v>
      </c>
      <c r="AN61" s="35">
        <v>0</v>
      </c>
      <c r="AO61" s="35">
        <v>0</v>
      </c>
      <c r="AP61" s="35">
        <v>0</v>
      </c>
      <c r="AQ61" s="35">
        <v>0</v>
      </c>
    </row>
    <row r="62" spans="7:43" s="34" customFormat="1" ht="13.5" customHeight="1" hidden="1">
      <c r="G62" s="2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G62" s="35" t="s">
        <v>24</v>
      </c>
      <c r="AH62" s="35">
        <v>0</v>
      </c>
      <c r="AI62" s="35">
        <v>0</v>
      </c>
      <c r="AJ62" s="35">
        <v>0</v>
      </c>
      <c r="AK62" s="35">
        <v>0</v>
      </c>
      <c r="AL62" s="35">
        <v>0</v>
      </c>
      <c r="AM62" s="35">
        <v>0</v>
      </c>
      <c r="AN62" s="35">
        <v>0</v>
      </c>
      <c r="AO62" s="35">
        <v>0</v>
      </c>
      <c r="AP62" s="35">
        <v>0</v>
      </c>
      <c r="AQ62" s="35">
        <v>0</v>
      </c>
    </row>
    <row r="63" spans="7:43" s="34" customFormat="1" ht="13.5" customHeight="1" hidden="1">
      <c r="G63" s="2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G63" s="35" t="s">
        <v>23</v>
      </c>
      <c r="AH63" s="35">
        <v>0</v>
      </c>
      <c r="AI63" s="35">
        <v>0</v>
      </c>
      <c r="AJ63" s="35">
        <v>0</v>
      </c>
      <c r="AK63" s="35">
        <v>0</v>
      </c>
      <c r="AL63" s="35">
        <v>0</v>
      </c>
      <c r="AM63" s="35">
        <v>0</v>
      </c>
      <c r="AN63" s="35">
        <v>0</v>
      </c>
      <c r="AO63" s="35">
        <v>0</v>
      </c>
      <c r="AP63" s="35">
        <v>0</v>
      </c>
      <c r="AQ63" s="35">
        <v>0</v>
      </c>
    </row>
    <row r="64" spans="7:43" s="34" customFormat="1" ht="13.5" customHeight="1" hidden="1">
      <c r="G64" s="2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G64" s="35" t="s">
        <v>22</v>
      </c>
      <c r="AH64" s="35">
        <v>0</v>
      </c>
      <c r="AI64" s="35">
        <v>0</v>
      </c>
      <c r="AJ64" s="35">
        <v>0</v>
      </c>
      <c r="AK64" s="35">
        <v>0</v>
      </c>
      <c r="AL64" s="35">
        <v>0</v>
      </c>
      <c r="AM64" s="35">
        <v>0</v>
      </c>
      <c r="AN64" s="35">
        <v>0</v>
      </c>
      <c r="AO64" s="35">
        <v>0</v>
      </c>
      <c r="AP64" s="35">
        <v>0</v>
      </c>
      <c r="AQ64" s="35">
        <v>0</v>
      </c>
    </row>
    <row r="65" spans="7:43" s="34" customFormat="1" ht="12.75" hidden="1">
      <c r="G65" s="2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</row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spans="1:15" ht="15" hidden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</row>
    <row r="202" spans="1:15" ht="12.75" hidden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</row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>
      <c r="O215" s="7"/>
    </row>
    <row r="216" ht="12.75" hidden="1">
      <c r="O216" s="7"/>
    </row>
    <row r="217" ht="12.75" hidden="1">
      <c r="O217" s="7"/>
    </row>
    <row r="218" ht="12.75" hidden="1">
      <c r="O218" s="7"/>
    </row>
    <row r="219" ht="12.75" hidden="1">
      <c r="O219" s="7"/>
    </row>
    <row r="220" ht="12.75" hidden="1">
      <c r="O220" s="7"/>
    </row>
    <row r="221" ht="12.75" hidden="1">
      <c r="O221" s="7"/>
    </row>
    <row r="222" ht="12.75" hidden="1">
      <c r="O222" s="7"/>
    </row>
    <row r="223" ht="12.75" hidden="1">
      <c r="O223" s="7"/>
    </row>
    <row r="224" ht="12.75" hidden="1">
      <c r="O224" s="7"/>
    </row>
    <row r="225" ht="12.75" hidden="1">
      <c r="O225" s="7"/>
    </row>
    <row r="226" ht="12.75" hidden="1">
      <c r="O226" s="7"/>
    </row>
    <row r="227" ht="12.75" hidden="1">
      <c r="O227" s="7"/>
    </row>
    <row r="228" ht="12.75" hidden="1">
      <c r="O228" s="7"/>
    </row>
  </sheetData>
  <conditionalFormatting sqref="C3:O28">
    <cfRule type="cellIs" priority="1" dxfId="0" operator="between" stopIfTrue="1">
      <formula>0</formula>
      <formula>2</formula>
    </cfRule>
    <cfRule type="cellIs" priority="2" dxfId="1" operator="between" stopIfTrue="1">
      <formula>3</formula>
      <formula>5</formula>
    </cfRule>
  </conditionalFormatting>
  <printOptions/>
  <pageMargins left="0.75" right="0.75" top="1" bottom="1" header="0.5" footer="0.5"/>
  <pageSetup horizontalDpi="600" verticalDpi="600" orientation="portrait" paperSize="9" r:id="rId1"/>
  <ignoredErrors>
    <ignoredError sqref="G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V158"/>
  <sheetViews>
    <sheetView zoomScale="50" zoomScaleNormal="50" zoomScaleSheetLayoutView="50" workbookViewId="0" topLeftCell="A1">
      <pane xSplit="7" ySplit="9" topLeftCell="H10" activePane="bottomRight" state="frozen"/>
      <selection pane="topLeft" activeCell="A25" sqref="A25:IV28"/>
      <selection pane="topRight" activeCell="A25" sqref="A25:IV28"/>
      <selection pane="bottomLeft" activeCell="A25" sqref="A25:IV28"/>
      <selection pane="bottomRight" activeCell="J105" sqref="J105"/>
    </sheetView>
  </sheetViews>
  <sheetFormatPr defaultColWidth="9.140625" defaultRowHeight="12.75"/>
  <cols>
    <col min="1" max="1" width="52.421875" style="34" customWidth="1"/>
    <col min="2" max="2" width="57.57421875" style="35" customWidth="1"/>
    <col min="3" max="3" width="15.7109375" style="150" customWidth="1"/>
    <col min="4" max="5" width="15.7109375" style="151" customWidth="1"/>
    <col min="6" max="6" width="15.7109375" style="152" customWidth="1"/>
    <col min="7" max="7" width="15.7109375" style="155" customWidth="1"/>
    <col min="8" max="8" width="15.7109375" style="253" customWidth="1"/>
    <col min="9" max="9" width="15.7109375" style="155" customWidth="1"/>
    <col min="10" max="10" width="12.7109375" style="154" customWidth="1"/>
    <col min="11" max="11" width="19.421875" style="154" customWidth="1"/>
    <col min="12" max="12" width="18.28125" style="92" customWidth="1"/>
    <col min="13" max="15" width="10.7109375" style="158" customWidth="1"/>
    <col min="16" max="24" width="10.7109375" style="159" customWidth="1"/>
    <col min="25" max="33" width="10.7109375" style="98" customWidth="1"/>
    <col min="34" max="34" width="10.7109375" style="208" customWidth="1"/>
    <col min="35" max="37" width="10.7109375" style="98" customWidth="1"/>
    <col min="38" max="38" width="10.7109375" style="208" customWidth="1"/>
    <col min="39" max="39" width="10.7109375" style="96" customWidth="1"/>
    <col min="40" max="40" width="21.8515625" style="2" customWidth="1"/>
    <col min="41" max="41" width="25.7109375" style="63" bestFit="1" customWidth="1"/>
    <col min="46" max="16384" width="0" style="0" hidden="1" customWidth="1"/>
  </cols>
  <sheetData>
    <row r="1" spans="1:204" s="111" customFormat="1" ht="45">
      <c r="A1" s="102" t="s">
        <v>163</v>
      </c>
      <c r="B1" s="102"/>
      <c r="C1" s="104"/>
      <c r="D1" s="104"/>
      <c r="E1" s="104"/>
      <c r="F1" s="103"/>
      <c r="G1" s="104"/>
      <c r="H1" s="104"/>
      <c r="I1" s="104"/>
      <c r="J1" s="102"/>
      <c r="K1" s="102"/>
      <c r="L1" s="105"/>
      <c r="M1" s="244"/>
      <c r="N1" s="106"/>
      <c r="O1" s="106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98"/>
      <c r="AI1" s="107"/>
      <c r="AJ1" s="107"/>
      <c r="AK1" s="107"/>
      <c r="AL1" s="198"/>
      <c r="AM1" s="107"/>
      <c r="AN1" s="107"/>
      <c r="AO1" s="108"/>
      <c r="AP1" s="109"/>
      <c r="AQ1" s="110"/>
      <c r="GT1" s="110"/>
      <c r="GU1" s="110"/>
      <c r="GV1" s="110"/>
    </row>
    <row r="2" spans="1:204" s="111" customFormat="1" ht="45.75" hidden="1">
      <c r="A2" s="112" t="s">
        <v>256</v>
      </c>
      <c r="B2" s="113"/>
      <c r="C2" s="104"/>
      <c r="D2" s="104"/>
      <c r="E2" s="104"/>
      <c r="F2" s="103"/>
      <c r="G2" s="104"/>
      <c r="H2" s="104"/>
      <c r="I2" s="104"/>
      <c r="J2" s="102"/>
      <c r="K2" s="102"/>
      <c r="L2" s="105"/>
      <c r="M2" s="244"/>
      <c r="N2" s="106"/>
      <c r="O2" s="106"/>
      <c r="P2" s="110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98"/>
      <c r="AI2" s="107"/>
      <c r="AJ2" s="107"/>
      <c r="AK2" s="107"/>
      <c r="AL2" s="198"/>
      <c r="AM2" s="107"/>
      <c r="AN2" s="107"/>
      <c r="AO2" s="108"/>
      <c r="AP2" s="109"/>
      <c r="AQ2" s="107"/>
      <c r="AR2" s="114"/>
      <c r="GT2" s="110"/>
      <c r="GU2" s="110"/>
      <c r="GV2" s="110"/>
    </row>
    <row r="3" spans="1:41" s="120" customFormat="1" ht="27.75" customHeight="1" hidden="1">
      <c r="A3" s="115"/>
      <c r="B3" s="115"/>
      <c r="C3" s="115"/>
      <c r="D3" s="115"/>
      <c r="E3" s="115"/>
      <c r="F3" s="115"/>
      <c r="G3" s="116"/>
      <c r="H3" s="116"/>
      <c r="I3" s="116"/>
      <c r="J3" s="115"/>
      <c r="K3" s="115"/>
      <c r="L3" s="117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62"/>
      <c r="Z3" s="162"/>
      <c r="AA3" s="162"/>
      <c r="AB3" s="162"/>
      <c r="AC3" s="162"/>
      <c r="AD3" s="162"/>
      <c r="AE3" s="162"/>
      <c r="AF3" s="162"/>
      <c r="AG3" s="162"/>
      <c r="AH3" s="199"/>
      <c r="AI3" s="162"/>
      <c r="AJ3" s="162"/>
      <c r="AK3" s="162"/>
      <c r="AL3" s="199"/>
      <c r="AM3" s="118"/>
      <c r="AN3" s="119"/>
      <c r="AO3" s="119"/>
    </row>
    <row r="4" spans="1:41" s="120" customFormat="1" ht="27.75" customHeight="1" hidden="1">
      <c r="A4" s="274" t="s">
        <v>199</v>
      </c>
      <c r="B4" s="274"/>
      <c r="C4" s="274"/>
      <c r="D4" s="274"/>
      <c r="E4" s="274"/>
      <c r="F4" s="115"/>
      <c r="G4" s="121"/>
      <c r="H4" s="121"/>
      <c r="I4" s="121"/>
      <c r="J4" s="115"/>
      <c r="K4" s="115"/>
      <c r="L4" s="117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62"/>
      <c r="Z4" s="162"/>
      <c r="AA4" s="162"/>
      <c r="AB4" s="162"/>
      <c r="AC4" s="162"/>
      <c r="AD4" s="162"/>
      <c r="AE4" s="162"/>
      <c r="AF4" s="162"/>
      <c r="AG4" s="162"/>
      <c r="AH4" s="199"/>
      <c r="AI4" s="162"/>
      <c r="AJ4" s="162"/>
      <c r="AK4" s="162"/>
      <c r="AL4" s="199"/>
      <c r="AM4" s="118"/>
      <c r="AN4" s="119"/>
      <c r="AO4" s="119"/>
    </row>
    <row r="5" spans="1:41" s="182" customFormat="1" ht="21" customHeight="1" hidden="1">
      <c r="A5" s="176" t="s">
        <v>186</v>
      </c>
      <c r="B5" s="176"/>
      <c r="C5" s="176"/>
      <c r="D5" s="176"/>
      <c r="E5" s="176"/>
      <c r="F5" s="177"/>
      <c r="G5" s="178"/>
      <c r="H5" s="178"/>
      <c r="I5" s="178"/>
      <c r="J5" s="176"/>
      <c r="K5" s="176"/>
      <c r="L5" s="179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63"/>
      <c r="Z5" s="163"/>
      <c r="AA5" s="163"/>
      <c r="AB5" s="163"/>
      <c r="AC5" s="163"/>
      <c r="AD5" s="163"/>
      <c r="AE5" s="163"/>
      <c r="AF5" s="163"/>
      <c r="AG5" s="163"/>
      <c r="AH5" s="200"/>
      <c r="AI5" s="163"/>
      <c r="AJ5" s="163"/>
      <c r="AK5" s="163"/>
      <c r="AL5" s="200"/>
      <c r="AM5" s="149"/>
      <c r="AN5" s="181"/>
      <c r="AO5" s="181"/>
    </row>
    <row r="6" spans="1:41" s="120" customFormat="1" ht="39.75" customHeight="1" hidden="1">
      <c r="A6" s="122" t="s">
        <v>181</v>
      </c>
      <c r="B6" s="123"/>
      <c r="C6" s="124"/>
      <c r="D6" s="125"/>
      <c r="E6" s="125"/>
      <c r="F6" s="115"/>
      <c r="G6" s="116"/>
      <c r="H6" s="116"/>
      <c r="I6" s="116"/>
      <c r="J6" s="115"/>
      <c r="K6" s="115"/>
      <c r="L6" s="117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62"/>
      <c r="Z6" s="162"/>
      <c r="AA6" s="162"/>
      <c r="AB6" s="162"/>
      <c r="AC6" s="162"/>
      <c r="AD6" s="162"/>
      <c r="AE6" s="162"/>
      <c r="AF6" s="162"/>
      <c r="AG6" s="162"/>
      <c r="AH6" s="199"/>
      <c r="AI6" s="162"/>
      <c r="AJ6" s="162"/>
      <c r="AK6" s="162"/>
      <c r="AL6" s="199"/>
      <c r="AM6" s="118"/>
      <c r="AN6" s="119"/>
      <c r="AO6" s="119"/>
    </row>
    <row r="7" spans="1:204" s="134" customFormat="1" ht="39.75" customHeight="1" hidden="1">
      <c r="A7" s="122" t="s">
        <v>127</v>
      </c>
      <c r="B7" s="123"/>
      <c r="C7" s="127"/>
      <c r="D7" s="127"/>
      <c r="E7" s="127"/>
      <c r="F7" s="126"/>
      <c r="G7" s="128"/>
      <c r="H7" s="128"/>
      <c r="I7" s="128"/>
      <c r="J7" s="129"/>
      <c r="K7" s="129"/>
      <c r="L7" s="130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201"/>
      <c r="AI7" s="131"/>
      <c r="AJ7" s="131"/>
      <c r="AK7" s="131"/>
      <c r="AL7" s="201"/>
      <c r="AM7" s="131"/>
      <c r="AN7" s="131"/>
      <c r="AO7" s="132"/>
      <c r="AP7" s="133"/>
      <c r="AQ7" s="131"/>
      <c r="AR7" s="131"/>
      <c r="GT7" s="135"/>
      <c r="GU7" s="135"/>
      <c r="GV7" s="135"/>
    </row>
    <row r="8" spans="1:204" s="84" customFormat="1" ht="39.75" customHeight="1" hidden="1">
      <c r="A8" s="160" t="s">
        <v>182</v>
      </c>
      <c r="B8" s="161"/>
      <c r="C8" s="136"/>
      <c r="D8" s="136"/>
      <c r="E8" s="136"/>
      <c r="F8" s="103"/>
      <c r="G8" s="93"/>
      <c r="H8" s="93"/>
      <c r="I8" s="93"/>
      <c r="J8" s="137"/>
      <c r="K8" s="137"/>
      <c r="L8" s="81"/>
      <c r="M8" s="94"/>
      <c r="N8" s="94"/>
      <c r="O8" s="94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202"/>
      <c r="AI8" s="95"/>
      <c r="AJ8" s="95"/>
      <c r="AK8" s="95"/>
      <c r="AL8" s="202"/>
      <c r="AM8" s="95"/>
      <c r="AN8" s="82"/>
      <c r="AO8" s="82"/>
      <c r="AP8" s="83"/>
      <c r="AQ8" s="82"/>
      <c r="AR8" s="82"/>
      <c r="GT8" s="85"/>
      <c r="GU8" s="85"/>
      <c r="GV8" s="85"/>
    </row>
    <row r="9" spans="1:41" s="64" customFormat="1" ht="164.25" customHeight="1" thickBot="1">
      <c r="A9" s="138" t="s">
        <v>111</v>
      </c>
      <c r="B9" s="138" t="s">
        <v>9</v>
      </c>
      <c r="C9" s="139" t="s">
        <v>48</v>
      </c>
      <c r="D9" s="87" t="s">
        <v>49</v>
      </c>
      <c r="E9" s="87" t="s">
        <v>50</v>
      </c>
      <c r="F9" s="88" t="s">
        <v>113</v>
      </c>
      <c r="G9" s="140" t="s">
        <v>107</v>
      </c>
      <c r="H9" s="86">
        <v>42349</v>
      </c>
      <c r="I9" s="86" t="s">
        <v>200</v>
      </c>
      <c r="J9" s="86" t="s">
        <v>269</v>
      </c>
      <c r="K9" s="256" t="s">
        <v>270</v>
      </c>
      <c r="L9" s="89" t="s">
        <v>128</v>
      </c>
      <c r="M9" s="157">
        <v>41906</v>
      </c>
      <c r="N9" s="157">
        <v>41913</v>
      </c>
      <c r="O9" s="157">
        <v>41920</v>
      </c>
      <c r="P9" s="157">
        <v>41927</v>
      </c>
      <c r="Q9" s="157">
        <v>41934</v>
      </c>
      <c r="R9" s="157">
        <v>41941</v>
      </c>
      <c r="S9" s="157">
        <v>41948</v>
      </c>
      <c r="T9" s="157">
        <v>41955</v>
      </c>
      <c r="U9" s="157">
        <v>41597</v>
      </c>
      <c r="V9" s="157">
        <v>41604</v>
      </c>
      <c r="W9" s="157">
        <v>41611</v>
      </c>
      <c r="X9" s="157">
        <v>41625</v>
      </c>
      <c r="Y9" s="157">
        <v>41281</v>
      </c>
      <c r="Z9" s="157">
        <v>41288</v>
      </c>
      <c r="AA9" s="157">
        <v>41660</v>
      </c>
      <c r="AB9" s="157">
        <v>41667</v>
      </c>
      <c r="AC9" s="157">
        <v>41674</v>
      </c>
      <c r="AD9" s="157">
        <v>41688</v>
      </c>
      <c r="AE9" s="157">
        <v>41695</v>
      </c>
      <c r="AF9" s="157">
        <v>41702</v>
      </c>
      <c r="AG9" s="157">
        <v>41709</v>
      </c>
      <c r="AH9" s="203">
        <v>41716</v>
      </c>
      <c r="AI9" s="157" t="s">
        <v>261</v>
      </c>
      <c r="AJ9" s="157" t="s">
        <v>261</v>
      </c>
      <c r="AK9" s="157" t="s">
        <v>261</v>
      </c>
      <c r="AL9" s="203" t="s">
        <v>261</v>
      </c>
      <c r="AM9" s="97"/>
      <c r="AN9" s="67"/>
      <c r="AO9" s="67"/>
    </row>
    <row r="10" spans="1:41" s="2" customFormat="1" ht="34.5" customHeight="1">
      <c r="A10" s="141" t="s">
        <v>126</v>
      </c>
      <c r="B10" s="141" t="s">
        <v>45</v>
      </c>
      <c r="C10" s="142">
        <f aca="true" t="shared" si="0" ref="C10:C51">D10+E10</f>
        <v>0</v>
      </c>
      <c r="D10" s="142">
        <f>COUNTIF(M10:AL10,"150")</f>
        <v>0</v>
      </c>
      <c r="E10" s="142">
        <f>COUNTIF(M10:AL10,"&lt;150")</f>
        <v>0</v>
      </c>
      <c r="F10" s="142">
        <f aca="true" t="shared" si="1" ref="F10:F51">D10-E10</f>
        <v>0</v>
      </c>
      <c r="G10" s="143" t="e">
        <f aca="true" t="shared" si="2" ref="G10:G51">SUM(D10/C10%)</f>
        <v>#DIV/0!</v>
      </c>
      <c r="H10" s="248">
        <v>25</v>
      </c>
      <c r="I10" s="248">
        <v>20</v>
      </c>
      <c r="J10" s="248">
        <v>20</v>
      </c>
      <c r="K10" s="144">
        <v>20</v>
      </c>
      <c r="L10" s="91">
        <f aca="true" t="shared" si="3" ref="L10:L15">K10-J10</f>
        <v>0</v>
      </c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204"/>
      <c r="AI10" s="90"/>
      <c r="AJ10" s="90"/>
      <c r="AK10" s="90"/>
      <c r="AL10" s="204"/>
      <c r="AM10" s="98"/>
      <c r="AN10" s="61"/>
      <c r="AO10" s="61"/>
    </row>
    <row r="11" spans="1:41" s="2" customFormat="1" ht="34.5" customHeight="1">
      <c r="A11" s="246" t="s">
        <v>257</v>
      </c>
      <c r="B11" s="141" t="s">
        <v>45</v>
      </c>
      <c r="C11" s="142">
        <f>D11+E11</f>
        <v>20</v>
      </c>
      <c r="D11" s="142">
        <f aca="true" t="shared" si="4" ref="D11:D79">COUNTIF(M11:AL11,"150")</f>
        <v>0</v>
      </c>
      <c r="E11" s="142">
        <f aca="true" t="shared" si="5" ref="E11:E79">COUNTIF(M11:AL11,"&lt;150")</f>
        <v>20</v>
      </c>
      <c r="F11" s="142">
        <f>D11-E11</f>
        <v>-20</v>
      </c>
      <c r="G11" s="143">
        <f>SUM(D11/C11%)</f>
        <v>0</v>
      </c>
      <c r="H11" s="248">
        <v>10</v>
      </c>
      <c r="I11" s="248">
        <v>55</v>
      </c>
      <c r="J11" s="248">
        <v>60</v>
      </c>
      <c r="K11" s="144">
        <v>60</v>
      </c>
      <c r="L11" s="91">
        <f t="shared" si="3"/>
        <v>0</v>
      </c>
      <c r="M11" s="90">
        <v>125</v>
      </c>
      <c r="N11" s="90">
        <v>115</v>
      </c>
      <c r="O11" s="90">
        <v>123</v>
      </c>
      <c r="P11" s="90">
        <v>106</v>
      </c>
      <c r="Q11" s="90">
        <v>128</v>
      </c>
      <c r="R11" s="90">
        <v>143</v>
      </c>
      <c r="S11" s="90"/>
      <c r="T11" s="90">
        <v>110</v>
      </c>
      <c r="U11" s="90">
        <v>131</v>
      </c>
      <c r="V11" s="90">
        <v>148</v>
      </c>
      <c r="W11" s="90">
        <v>140</v>
      </c>
      <c r="X11" s="90">
        <v>146</v>
      </c>
      <c r="Y11" s="90">
        <v>142</v>
      </c>
      <c r="Z11" s="90">
        <v>125</v>
      </c>
      <c r="AA11" s="90">
        <v>89</v>
      </c>
      <c r="AB11" s="90">
        <v>114</v>
      </c>
      <c r="AC11" s="90"/>
      <c r="AD11" s="90">
        <v>125</v>
      </c>
      <c r="AE11" s="90">
        <v>126</v>
      </c>
      <c r="AF11" s="90">
        <v>112</v>
      </c>
      <c r="AG11" s="90">
        <v>142</v>
      </c>
      <c r="AH11" s="204">
        <v>149</v>
      </c>
      <c r="AI11" s="90"/>
      <c r="AJ11" s="90"/>
      <c r="AK11" s="90"/>
      <c r="AL11" s="204"/>
      <c r="AM11" s="98"/>
      <c r="AN11" s="61"/>
      <c r="AO11" s="61"/>
    </row>
    <row r="12" spans="1:41" s="190" customFormat="1" ht="34.5" customHeight="1">
      <c r="A12" s="183" t="s">
        <v>134</v>
      </c>
      <c r="B12" s="183" t="s">
        <v>45</v>
      </c>
      <c r="C12" s="184">
        <f t="shared" si="0"/>
        <v>0</v>
      </c>
      <c r="D12" s="184">
        <f t="shared" si="4"/>
        <v>0</v>
      </c>
      <c r="E12" s="184">
        <f t="shared" si="5"/>
        <v>0</v>
      </c>
      <c r="F12" s="184">
        <f t="shared" si="1"/>
        <v>0</v>
      </c>
      <c r="G12" s="185" t="e">
        <f t="shared" si="2"/>
        <v>#DIV/0!</v>
      </c>
      <c r="H12" s="250">
        <v>10</v>
      </c>
      <c r="I12" s="250">
        <v>10</v>
      </c>
      <c r="J12" s="250">
        <v>10</v>
      </c>
      <c r="K12" s="186">
        <v>10</v>
      </c>
      <c r="L12" s="187">
        <f t="shared" si="3"/>
        <v>0</v>
      </c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206"/>
      <c r="AI12" s="188"/>
      <c r="AJ12" s="188"/>
      <c r="AK12" s="188"/>
      <c r="AL12" s="206"/>
      <c r="AM12" s="188"/>
      <c r="AN12" s="189"/>
      <c r="AO12" s="189"/>
    </row>
    <row r="13" spans="1:41" s="2" customFormat="1" ht="34.5" customHeight="1">
      <c r="A13" s="141" t="s">
        <v>51</v>
      </c>
      <c r="B13" s="141" t="s">
        <v>45</v>
      </c>
      <c r="C13" s="142">
        <f t="shared" si="0"/>
        <v>5</v>
      </c>
      <c r="D13" s="142">
        <f t="shared" si="4"/>
        <v>1</v>
      </c>
      <c r="E13" s="142">
        <f t="shared" si="5"/>
        <v>4</v>
      </c>
      <c r="F13" s="142">
        <f t="shared" si="1"/>
        <v>-3</v>
      </c>
      <c r="G13" s="143">
        <f t="shared" si="2"/>
        <v>20</v>
      </c>
      <c r="H13" s="248">
        <v>25</v>
      </c>
      <c r="I13" s="248">
        <v>25</v>
      </c>
      <c r="J13" s="248">
        <v>25</v>
      </c>
      <c r="K13" s="144">
        <v>25</v>
      </c>
      <c r="L13" s="91">
        <f t="shared" si="3"/>
        <v>0</v>
      </c>
      <c r="M13" s="90"/>
      <c r="N13" s="90"/>
      <c r="O13" s="90"/>
      <c r="P13" s="90">
        <v>150</v>
      </c>
      <c r="Q13" s="90"/>
      <c r="R13" s="90"/>
      <c r="S13" s="90"/>
      <c r="T13" s="90"/>
      <c r="U13" s="90"/>
      <c r="V13" s="90"/>
      <c r="W13" s="90">
        <v>149</v>
      </c>
      <c r="X13" s="90">
        <v>139</v>
      </c>
      <c r="Y13" s="90"/>
      <c r="Z13" s="90"/>
      <c r="AA13" s="90"/>
      <c r="AB13" s="90"/>
      <c r="AC13" s="90">
        <v>145</v>
      </c>
      <c r="AD13" s="90"/>
      <c r="AE13" s="90"/>
      <c r="AF13" s="90"/>
      <c r="AG13" s="90">
        <v>148</v>
      </c>
      <c r="AH13" s="204"/>
      <c r="AI13" s="90"/>
      <c r="AJ13" s="90"/>
      <c r="AK13" s="90"/>
      <c r="AL13" s="204"/>
      <c r="AM13" s="98"/>
      <c r="AN13" s="61"/>
      <c r="AO13" s="61"/>
    </row>
    <row r="14" spans="1:41" s="2" customFormat="1" ht="34.5" customHeight="1">
      <c r="A14" s="141" t="s">
        <v>252</v>
      </c>
      <c r="B14" s="141" t="s">
        <v>45</v>
      </c>
      <c r="C14" s="142">
        <f>D14+E14</f>
        <v>1</v>
      </c>
      <c r="D14" s="142">
        <f>COUNTIF(M14:AL14,"150")</f>
        <v>0</v>
      </c>
      <c r="E14" s="142">
        <f>COUNTIF(M14:AL14,"&lt;150")</f>
        <v>1</v>
      </c>
      <c r="F14" s="142">
        <f>D14-E14</f>
        <v>-1</v>
      </c>
      <c r="G14" s="143">
        <f>SUM(D14/C14%)</f>
        <v>0</v>
      </c>
      <c r="H14" s="248"/>
      <c r="I14" s="248"/>
      <c r="J14" s="248">
        <v>25</v>
      </c>
      <c r="K14" s="144">
        <v>50</v>
      </c>
      <c r="L14" s="91">
        <f t="shared" si="3"/>
        <v>25</v>
      </c>
      <c r="M14" s="90"/>
      <c r="N14" s="90"/>
      <c r="O14" s="90"/>
      <c r="P14" s="90"/>
      <c r="Q14" s="90"/>
      <c r="R14" s="90"/>
      <c r="S14" s="90">
        <v>62</v>
      </c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204"/>
      <c r="AI14" s="90"/>
      <c r="AJ14" s="90"/>
      <c r="AK14" s="90"/>
      <c r="AL14" s="204"/>
      <c r="AM14" s="98"/>
      <c r="AN14" s="61"/>
      <c r="AO14" s="61"/>
    </row>
    <row r="15" spans="1:41" s="2" customFormat="1" ht="34.5" customHeight="1">
      <c r="A15" s="141" t="s">
        <v>52</v>
      </c>
      <c r="B15" s="141" t="s">
        <v>45</v>
      </c>
      <c r="C15" s="142">
        <f t="shared" si="0"/>
        <v>21</v>
      </c>
      <c r="D15" s="142">
        <f t="shared" si="4"/>
        <v>11</v>
      </c>
      <c r="E15" s="142">
        <f t="shared" si="5"/>
        <v>10</v>
      </c>
      <c r="F15" s="142">
        <f t="shared" si="1"/>
        <v>1</v>
      </c>
      <c r="G15" s="143">
        <f t="shared" si="2"/>
        <v>52.38095238095238</v>
      </c>
      <c r="H15" s="248">
        <v>-5</v>
      </c>
      <c r="I15" s="248">
        <v>-5</v>
      </c>
      <c r="J15" s="248">
        <v>-10</v>
      </c>
      <c r="K15" s="144">
        <v>-10</v>
      </c>
      <c r="L15" s="91">
        <f t="shared" si="3"/>
        <v>0</v>
      </c>
      <c r="M15" s="90">
        <v>139</v>
      </c>
      <c r="N15" s="90">
        <v>143</v>
      </c>
      <c r="O15" s="90">
        <v>150</v>
      </c>
      <c r="P15" s="90">
        <v>124</v>
      </c>
      <c r="Q15" s="90">
        <v>87</v>
      </c>
      <c r="R15" s="90">
        <v>85</v>
      </c>
      <c r="S15" s="90">
        <v>124</v>
      </c>
      <c r="T15" s="90">
        <v>150</v>
      </c>
      <c r="U15" s="90">
        <v>150</v>
      </c>
      <c r="V15" s="90">
        <v>150</v>
      </c>
      <c r="W15" s="90">
        <v>150</v>
      </c>
      <c r="X15" s="90"/>
      <c r="Y15" s="90">
        <v>150</v>
      </c>
      <c r="Z15" s="90">
        <v>138</v>
      </c>
      <c r="AA15" s="90">
        <v>150</v>
      </c>
      <c r="AB15" s="90">
        <v>150</v>
      </c>
      <c r="AC15" s="90">
        <v>118</v>
      </c>
      <c r="AD15" s="90">
        <v>150</v>
      </c>
      <c r="AE15" s="90">
        <v>133</v>
      </c>
      <c r="AF15" s="90">
        <v>150</v>
      </c>
      <c r="AG15" s="90">
        <v>150</v>
      </c>
      <c r="AH15" s="204">
        <v>101</v>
      </c>
      <c r="AI15" s="90"/>
      <c r="AJ15" s="90"/>
      <c r="AK15" s="90"/>
      <c r="AL15" s="204"/>
      <c r="AM15" s="98"/>
      <c r="AN15" s="61"/>
      <c r="AO15" s="61"/>
    </row>
    <row r="16" spans="1:41" s="2" customFormat="1" ht="34.5" customHeight="1">
      <c r="A16" s="141" t="s">
        <v>53</v>
      </c>
      <c r="B16" s="141" t="s">
        <v>45</v>
      </c>
      <c r="C16" s="142">
        <f t="shared" si="0"/>
        <v>21</v>
      </c>
      <c r="D16" s="142">
        <f t="shared" si="4"/>
        <v>13</v>
      </c>
      <c r="E16" s="142">
        <f t="shared" si="5"/>
        <v>8</v>
      </c>
      <c r="F16" s="142">
        <f t="shared" si="1"/>
        <v>5</v>
      </c>
      <c r="G16" s="143">
        <f t="shared" si="2"/>
        <v>61.904761904761905</v>
      </c>
      <c r="H16" s="248">
        <v>-5</v>
      </c>
      <c r="I16" s="248">
        <v>0</v>
      </c>
      <c r="J16" s="248">
        <v>-10</v>
      </c>
      <c r="K16" s="144">
        <v>-15</v>
      </c>
      <c r="L16" s="91">
        <f aca="true" t="shared" si="6" ref="L16:L23">K16-J16</f>
        <v>-5</v>
      </c>
      <c r="M16" s="90">
        <v>150</v>
      </c>
      <c r="N16" s="90">
        <v>80</v>
      </c>
      <c r="O16" s="90">
        <v>150</v>
      </c>
      <c r="P16" s="90">
        <v>150</v>
      </c>
      <c r="Q16" s="90">
        <v>150</v>
      </c>
      <c r="R16" s="90">
        <v>150</v>
      </c>
      <c r="S16" s="90">
        <v>116</v>
      </c>
      <c r="T16" s="90">
        <v>150</v>
      </c>
      <c r="U16" s="90">
        <v>150</v>
      </c>
      <c r="V16" s="90">
        <v>121</v>
      </c>
      <c r="W16" s="90">
        <v>150</v>
      </c>
      <c r="X16" s="90">
        <v>141</v>
      </c>
      <c r="Y16" s="90">
        <v>150</v>
      </c>
      <c r="Z16" s="90">
        <v>150</v>
      </c>
      <c r="AA16" s="90">
        <v>119</v>
      </c>
      <c r="AB16" s="90">
        <v>126</v>
      </c>
      <c r="AC16" s="90">
        <v>150</v>
      </c>
      <c r="AD16" s="90">
        <v>89</v>
      </c>
      <c r="AE16" s="90">
        <v>90</v>
      </c>
      <c r="AF16" s="90">
        <v>150</v>
      </c>
      <c r="AG16" s="90"/>
      <c r="AH16" s="204">
        <v>150</v>
      </c>
      <c r="AI16" s="90"/>
      <c r="AJ16" s="90"/>
      <c r="AK16" s="90"/>
      <c r="AL16" s="204"/>
      <c r="AM16" s="98"/>
      <c r="AN16" s="61"/>
      <c r="AO16" s="61"/>
    </row>
    <row r="17" spans="1:41" s="173" customFormat="1" ht="34.5" customHeight="1" thickBot="1">
      <c r="A17" s="164" t="s">
        <v>54</v>
      </c>
      <c r="B17" s="164" t="s">
        <v>45</v>
      </c>
      <c r="C17" s="165">
        <f t="shared" si="0"/>
        <v>20</v>
      </c>
      <c r="D17" s="142">
        <f t="shared" si="4"/>
        <v>0</v>
      </c>
      <c r="E17" s="142">
        <f t="shared" si="5"/>
        <v>20</v>
      </c>
      <c r="F17" s="165">
        <f t="shared" si="1"/>
        <v>-20</v>
      </c>
      <c r="G17" s="166">
        <f t="shared" si="2"/>
        <v>0</v>
      </c>
      <c r="H17" s="249">
        <v>75</v>
      </c>
      <c r="I17" s="249">
        <v>65</v>
      </c>
      <c r="J17" s="249">
        <v>60</v>
      </c>
      <c r="K17" s="167">
        <v>60</v>
      </c>
      <c r="L17" s="91">
        <f t="shared" si="6"/>
        <v>0</v>
      </c>
      <c r="M17" s="170">
        <v>108</v>
      </c>
      <c r="N17" s="170">
        <v>112</v>
      </c>
      <c r="O17" s="170">
        <v>109</v>
      </c>
      <c r="P17" s="170"/>
      <c r="Q17" s="170">
        <v>93</v>
      </c>
      <c r="R17" s="170">
        <v>125</v>
      </c>
      <c r="S17" s="170">
        <v>96</v>
      </c>
      <c r="T17" s="170">
        <v>87</v>
      </c>
      <c r="U17" s="170">
        <v>105</v>
      </c>
      <c r="V17" s="170">
        <v>94</v>
      </c>
      <c r="W17" s="170"/>
      <c r="X17" s="170">
        <v>105</v>
      </c>
      <c r="Y17" s="170">
        <v>109</v>
      </c>
      <c r="Z17" s="170">
        <v>96</v>
      </c>
      <c r="AA17" s="170">
        <v>99</v>
      </c>
      <c r="AB17" s="170">
        <v>87</v>
      </c>
      <c r="AC17" s="170">
        <v>96</v>
      </c>
      <c r="AD17" s="170">
        <v>106</v>
      </c>
      <c r="AE17" s="170">
        <v>84</v>
      </c>
      <c r="AF17" s="170">
        <v>131</v>
      </c>
      <c r="AG17" s="170">
        <v>91</v>
      </c>
      <c r="AH17" s="205">
        <v>115</v>
      </c>
      <c r="AI17" s="170"/>
      <c r="AJ17" s="170"/>
      <c r="AK17" s="170"/>
      <c r="AL17" s="205"/>
      <c r="AM17" s="171"/>
      <c r="AN17" s="172"/>
      <c r="AO17" s="172"/>
    </row>
    <row r="18" spans="1:41" s="2" customFormat="1" ht="34.5" customHeight="1" thickTop="1">
      <c r="A18" s="141" t="s">
        <v>55</v>
      </c>
      <c r="B18" s="141" t="s">
        <v>1</v>
      </c>
      <c r="C18" s="142">
        <f t="shared" si="0"/>
        <v>22</v>
      </c>
      <c r="D18" s="142">
        <f t="shared" si="4"/>
        <v>14</v>
      </c>
      <c r="E18" s="142">
        <f t="shared" si="5"/>
        <v>8</v>
      </c>
      <c r="F18" s="142">
        <f t="shared" si="1"/>
        <v>6</v>
      </c>
      <c r="G18" s="143">
        <f t="shared" si="2"/>
        <v>63.63636363636363</v>
      </c>
      <c r="H18" s="248">
        <v>15</v>
      </c>
      <c r="I18" s="248">
        <v>15</v>
      </c>
      <c r="J18" s="248">
        <v>15</v>
      </c>
      <c r="K18" s="144">
        <v>10</v>
      </c>
      <c r="L18" s="91">
        <f t="shared" si="6"/>
        <v>-5</v>
      </c>
      <c r="M18" s="90">
        <v>150</v>
      </c>
      <c r="N18" s="90">
        <v>150</v>
      </c>
      <c r="O18" s="90">
        <v>150</v>
      </c>
      <c r="P18" s="90">
        <v>127</v>
      </c>
      <c r="Q18" s="90">
        <v>150</v>
      </c>
      <c r="R18" s="90">
        <v>135</v>
      </c>
      <c r="S18" s="90">
        <v>150</v>
      </c>
      <c r="T18" s="90">
        <v>150</v>
      </c>
      <c r="U18" s="90">
        <v>150</v>
      </c>
      <c r="V18" s="90">
        <v>136</v>
      </c>
      <c r="W18" s="90">
        <v>150</v>
      </c>
      <c r="X18" s="90">
        <v>150</v>
      </c>
      <c r="Y18" s="90">
        <v>133</v>
      </c>
      <c r="Z18" s="90">
        <v>150</v>
      </c>
      <c r="AA18" s="90">
        <v>143</v>
      </c>
      <c r="AB18" s="90">
        <v>150</v>
      </c>
      <c r="AC18" s="90">
        <v>150</v>
      </c>
      <c r="AD18" s="90">
        <v>86</v>
      </c>
      <c r="AE18" s="90">
        <v>120</v>
      </c>
      <c r="AF18" s="90">
        <v>150</v>
      </c>
      <c r="AG18" s="90">
        <v>98</v>
      </c>
      <c r="AH18" s="204">
        <v>150</v>
      </c>
      <c r="AI18" s="90"/>
      <c r="AJ18" s="90"/>
      <c r="AK18" s="90"/>
      <c r="AL18" s="204"/>
      <c r="AM18" s="98"/>
      <c r="AN18" s="61"/>
      <c r="AO18" s="61"/>
    </row>
    <row r="19" spans="1:41" s="190" customFormat="1" ht="34.5" customHeight="1">
      <c r="A19" s="183" t="s">
        <v>56</v>
      </c>
      <c r="B19" s="183" t="s">
        <v>1</v>
      </c>
      <c r="C19" s="184">
        <f t="shared" si="0"/>
        <v>0</v>
      </c>
      <c r="D19" s="184">
        <f t="shared" si="4"/>
        <v>0</v>
      </c>
      <c r="E19" s="184">
        <f t="shared" si="5"/>
        <v>0</v>
      </c>
      <c r="F19" s="184">
        <f t="shared" si="1"/>
        <v>0</v>
      </c>
      <c r="G19" s="185" t="e">
        <f t="shared" si="2"/>
        <v>#DIV/0!</v>
      </c>
      <c r="H19" s="250">
        <v>10</v>
      </c>
      <c r="I19" s="250">
        <v>10</v>
      </c>
      <c r="J19" s="250">
        <v>10</v>
      </c>
      <c r="K19" s="186">
        <v>10</v>
      </c>
      <c r="L19" s="187">
        <f t="shared" si="6"/>
        <v>0</v>
      </c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206"/>
      <c r="AI19" s="188"/>
      <c r="AJ19" s="188"/>
      <c r="AK19" s="188"/>
      <c r="AL19" s="206"/>
      <c r="AM19" s="188"/>
      <c r="AN19" s="189"/>
      <c r="AO19" s="189"/>
    </row>
    <row r="20" spans="1:41" s="2" customFormat="1" ht="34.5" customHeight="1">
      <c r="A20" s="141" t="s">
        <v>57</v>
      </c>
      <c r="B20" s="141" t="s">
        <v>1</v>
      </c>
      <c r="C20" s="142">
        <f t="shared" si="0"/>
        <v>5</v>
      </c>
      <c r="D20" s="142">
        <f t="shared" si="4"/>
        <v>2</v>
      </c>
      <c r="E20" s="142">
        <f t="shared" si="5"/>
        <v>3</v>
      </c>
      <c r="F20" s="142">
        <f t="shared" si="1"/>
        <v>-1</v>
      </c>
      <c r="G20" s="143">
        <f t="shared" si="2"/>
        <v>40</v>
      </c>
      <c r="H20" s="248">
        <v>-35</v>
      </c>
      <c r="I20" s="248">
        <v>-40</v>
      </c>
      <c r="J20" s="248">
        <v>-40</v>
      </c>
      <c r="K20" s="144">
        <v>-40</v>
      </c>
      <c r="L20" s="91">
        <f t="shared" si="6"/>
        <v>0</v>
      </c>
      <c r="M20" s="90">
        <v>149</v>
      </c>
      <c r="N20" s="90">
        <v>150</v>
      </c>
      <c r="O20" s="90">
        <v>150</v>
      </c>
      <c r="P20" s="90">
        <v>135</v>
      </c>
      <c r="Q20" s="90">
        <v>87</v>
      </c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204"/>
      <c r="AI20" s="90"/>
      <c r="AJ20" s="90"/>
      <c r="AK20" s="90"/>
      <c r="AL20" s="204"/>
      <c r="AM20" s="98"/>
      <c r="AN20" s="61"/>
      <c r="AO20" s="61"/>
    </row>
    <row r="21" spans="1:41" s="2" customFormat="1" ht="34.5" customHeight="1">
      <c r="A21" s="141" t="s">
        <v>58</v>
      </c>
      <c r="B21" s="141" t="s">
        <v>1</v>
      </c>
      <c r="C21" s="142">
        <f t="shared" si="0"/>
        <v>22</v>
      </c>
      <c r="D21" s="142">
        <f t="shared" si="4"/>
        <v>15</v>
      </c>
      <c r="E21" s="142">
        <f t="shared" si="5"/>
        <v>7</v>
      </c>
      <c r="F21" s="142">
        <f t="shared" si="1"/>
        <v>8</v>
      </c>
      <c r="G21" s="143">
        <f t="shared" si="2"/>
        <v>68.18181818181819</v>
      </c>
      <c r="H21" s="248">
        <v>-30</v>
      </c>
      <c r="I21" s="248">
        <v>-25</v>
      </c>
      <c r="J21" s="248">
        <v>-30</v>
      </c>
      <c r="K21" s="144">
        <v>-40</v>
      </c>
      <c r="L21" s="91">
        <f t="shared" si="6"/>
        <v>-10</v>
      </c>
      <c r="M21" s="90">
        <v>134</v>
      </c>
      <c r="N21" s="90">
        <v>150</v>
      </c>
      <c r="O21" s="90">
        <v>150</v>
      </c>
      <c r="P21" s="90">
        <v>150</v>
      </c>
      <c r="Q21" s="90">
        <v>150</v>
      </c>
      <c r="R21" s="90">
        <v>128</v>
      </c>
      <c r="S21" s="90">
        <v>150</v>
      </c>
      <c r="T21" s="90">
        <v>150</v>
      </c>
      <c r="U21" s="90">
        <v>150</v>
      </c>
      <c r="V21" s="90">
        <v>150</v>
      </c>
      <c r="W21" s="90">
        <v>150</v>
      </c>
      <c r="X21" s="90">
        <v>150</v>
      </c>
      <c r="Y21" s="90">
        <v>82</v>
      </c>
      <c r="Z21" s="90">
        <v>150</v>
      </c>
      <c r="AA21" s="90">
        <v>150</v>
      </c>
      <c r="AB21" s="90">
        <v>54</v>
      </c>
      <c r="AC21" s="90">
        <v>96</v>
      </c>
      <c r="AD21" s="90">
        <v>105</v>
      </c>
      <c r="AE21" s="90">
        <v>150</v>
      </c>
      <c r="AF21" s="90">
        <v>150</v>
      </c>
      <c r="AG21" s="90">
        <v>90</v>
      </c>
      <c r="AH21" s="204">
        <v>150</v>
      </c>
      <c r="AI21" s="90"/>
      <c r="AJ21" s="90"/>
      <c r="AK21" s="90"/>
      <c r="AL21" s="204"/>
      <c r="AM21" s="98"/>
      <c r="AN21" s="61"/>
      <c r="AO21" s="61"/>
    </row>
    <row r="22" spans="1:41" s="2" customFormat="1" ht="34.5" customHeight="1">
      <c r="A22" s="141" t="s">
        <v>123</v>
      </c>
      <c r="B22" s="141" t="s">
        <v>1</v>
      </c>
      <c r="C22" s="142">
        <f t="shared" si="0"/>
        <v>22</v>
      </c>
      <c r="D22" s="142">
        <f t="shared" si="4"/>
        <v>10</v>
      </c>
      <c r="E22" s="142">
        <f t="shared" si="5"/>
        <v>12</v>
      </c>
      <c r="F22" s="142">
        <f t="shared" si="1"/>
        <v>-2</v>
      </c>
      <c r="G22" s="143">
        <f t="shared" si="2"/>
        <v>45.45454545454545</v>
      </c>
      <c r="H22" s="248">
        <v>60</v>
      </c>
      <c r="I22" s="248">
        <v>45</v>
      </c>
      <c r="J22" s="248">
        <v>40</v>
      </c>
      <c r="K22" s="144">
        <v>40</v>
      </c>
      <c r="L22" s="91">
        <f t="shared" si="6"/>
        <v>0</v>
      </c>
      <c r="M22" s="90">
        <v>150</v>
      </c>
      <c r="N22" s="90">
        <v>150</v>
      </c>
      <c r="O22" s="90">
        <v>133</v>
      </c>
      <c r="P22" s="90">
        <v>150</v>
      </c>
      <c r="Q22" s="90">
        <v>150</v>
      </c>
      <c r="R22" s="90">
        <v>112</v>
      </c>
      <c r="S22" s="90">
        <v>133</v>
      </c>
      <c r="T22" s="90">
        <v>114</v>
      </c>
      <c r="U22" s="90">
        <v>108</v>
      </c>
      <c r="V22" s="90">
        <v>120</v>
      </c>
      <c r="W22" s="90">
        <v>88</v>
      </c>
      <c r="X22" s="90">
        <v>150</v>
      </c>
      <c r="Y22" s="90">
        <v>150</v>
      </c>
      <c r="Z22" s="90">
        <v>147</v>
      </c>
      <c r="AA22" s="90">
        <v>126</v>
      </c>
      <c r="AB22" s="90">
        <v>135</v>
      </c>
      <c r="AC22" s="90">
        <v>150</v>
      </c>
      <c r="AD22" s="90">
        <v>150</v>
      </c>
      <c r="AE22" s="90">
        <v>139</v>
      </c>
      <c r="AF22" s="90">
        <v>150</v>
      </c>
      <c r="AG22" s="90">
        <v>150</v>
      </c>
      <c r="AH22" s="204">
        <v>121</v>
      </c>
      <c r="AI22" s="90"/>
      <c r="AJ22" s="90"/>
      <c r="AK22" s="90"/>
      <c r="AL22" s="204"/>
      <c r="AM22" s="98"/>
      <c r="AN22" s="61"/>
      <c r="AO22" s="61"/>
    </row>
    <row r="23" spans="1:41" s="173" customFormat="1" ht="34.5" customHeight="1" thickBot="1">
      <c r="A23" s="164" t="s">
        <v>59</v>
      </c>
      <c r="B23" s="164" t="s">
        <v>1</v>
      </c>
      <c r="C23" s="165">
        <f t="shared" si="0"/>
        <v>17</v>
      </c>
      <c r="D23" s="142">
        <f t="shared" si="4"/>
        <v>13</v>
      </c>
      <c r="E23" s="142">
        <f t="shared" si="5"/>
        <v>4</v>
      </c>
      <c r="F23" s="165">
        <f t="shared" si="1"/>
        <v>9</v>
      </c>
      <c r="G23" s="166">
        <f t="shared" si="2"/>
        <v>76.47058823529412</v>
      </c>
      <c r="H23" s="249">
        <v>5</v>
      </c>
      <c r="I23" s="249">
        <v>-5</v>
      </c>
      <c r="J23" s="249">
        <v>-5</v>
      </c>
      <c r="K23" s="167">
        <v>-15</v>
      </c>
      <c r="L23" s="91">
        <f t="shared" si="6"/>
        <v>-10</v>
      </c>
      <c r="M23" s="170"/>
      <c r="N23" s="170"/>
      <c r="O23" s="170"/>
      <c r="P23" s="170"/>
      <c r="Q23" s="170"/>
      <c r="R23" s="170">
        <v>124</v>
      </c>
      <c r="S23" s="170">
        <v>150</v>
      </c>
      <c r="T23" s="170">
        <v>150</v>
      </c>
      <c r="U23" s="170">
        <v>150</v>
      </c>
      <c r="V23" s="170">
        <v>150</v>
      </c>
      <c r="W23" s="170">
        <v>150</v>
      </c>
      <c r="X23" s="170">
        <v>150</v>
      </c>
      <c r="Y23" s="170">
        <v>150</v>
      </c>
      <c r="Z23" s="170">
        <v>150</v>
      </c>
      <c r="AA23" s="170">
        <v>150</v>
      </c>
      <c r="AB23" s="170">
        <v>104</v>
      </c>
      <c r="AC23" s="170">
        <v>144</v>
      </c>
      <c r="AD23" s="170">
        <v>150</v>
      </c>
      <c r="AE23" s="170">
        <v>150</v>
      </c>
      <c r="AF23" s="170">
        <v>150</v>
      </c>
      <c r="AG23" s="170">
        <v>108</v>
      </c>
      <c r="AH23" s="205">
        <v>150</v>
      </c>
      <c r="AI23" s="170"/>
      <c r="AJ23" s="170"/>
      <c r="AK23" s="170"/>
      <c r="AL23" s="205"/>
      <c r="AM23" s="171"/>
      <c r="AN23" s="172"/>
      <c r="AO23" s="172"/>
    </row>
    <row r="24" spans="1:41" s="2" customFormat="1" ht="34.5" customHeight="1" thickTop="1">
      <c r="A24" s="141" t="s">
        <v>171</v>
      </c>
      <c r="B24" s="141" t="s">
        <v>39</v>
      </c>
      <c r="C24" s="142">
        <f t="shared" si="0"/>
        <v>19</v>
      </c>
      <c r="D24" s="142">
        <f t="shared" si="4"/>
        <v>10</v>
      </c>
      <c r="E24" s="142">
        <f t="shared" si="5"/>
        <v>9</v>
      </c>
      <c r="F24" s="142">
        <f t="shared" si="1"/>
        <v>1</v>
      </c>
      <c r="G24" s="143">
        <f t="shared" si="2"/>
        <v>52.63157894736842</v>
      </c>
      <c r="H24" s="248">
        <v>30</v>
      </c>
      <c r="I24" s="248">
        <v>20</v>
      </c>
      <c r="J24" s="248">
        <v>20</v>
      </c>
      <c r="K24" s="144">
        <v>20</v>
      </c>
      <c r="L24" s="91">
        <f aca="true" t="shared" si="7" ref="L24:L29">K24-J24</f>
        <v>0</v>
      </c>
      <c r="M24" s="90">
        <v>121</v>
      </c>
      <c r="N24" s="90">
        <v>150</v>
      </c>
      <c r="O24" s="90">
        <v>150</v>
      </c>
      <c r="P24" s="90">
        <v>150</v>
      </c>
      <c r="Q24" s="90">
        <v>148</v>
      </c>
      <c r="R24" s="90">
        <v>150</v>
      </c>
      <c r="S24" s="90">
        <v>150</v>
      </c>
      <c r="T24" s="90"/>
      <c r="U24" s="90">
        <v>124</v>
      </c>
      <c r="V24" s="90"/>
      <c r="W24" s="90">
        <v>150</v>
      </c>
      <c r="X24" s="90">
        <v>145</v>
      </c>
      <c r="Y24" s="90">
        <v>150</v>
      </c>
      <c r="Z24" s="90">
        <v>127</v>
      </c>
      <c r="AA24" s="90"/>
      <c r="AB24" s="90">
        <v>150</v>
      </c>
      <c r="AC24" s="90">
        <v>105</v>
      </c>
      <c r="AD24" s="90">
        <v>91</v>
      </c>
      <c r="AE24" s="90">
        <v>131</v>
      </c>
      <c r="AF24" s="90">
        <v>150</v>
      </c>
      <c r="AG24" s="90">
        <v>150</v>
      </c>
      <c r="AH24" s="204">
        <v>102</v>
      </c>
      <c r="AI24" s="90"/>
      <c r="AJ24" s="90"/>
      <c r="AK24" s="90"/>
      <c r="AL24" s="204"/>
      <c r="AM24" s="98"/>
      <c r="AN24" s="61"/>
      <c r="AO24" s="61"/>
    </row>
    <row r="25" spans="1:41" s="2" customFormat="1" ht="34.5" customHeight="1">
      <c r="A25" s="141" t="s">
        <v>61</v>
      </c>
      <c r="B25" s="141" t="s">
        <v>187</v>
      </c>
      <c r="C25" s="142">
        <f t="shared" si="0"/>
        <v>19</v>
      </c>
      <c r="D25" s="142">
        <f t="shared" si="4"/>
        <v>15</v>
      </c>
      <c r="E25" s="142">
        <f t="shared" si="5"/>
        <v>4</v>
      </c>
      <c r="F25" s="142">
        <f t="shared" si="1"/>
        <v>11</v>
      </c>
      <c r="G25" s="143">
        <f t="shared" si="2"/>
        <v>78.94736842105263</v>
      </c>
      <c r="H25" s="248">
        <v>-40</v>
      </c>
      <c r="I25" s="248">
        <v>-40</v>
      </c>
      <c r="J25" s="248">
        <v>-40</v>
      </c>
      <c r="K25" s="144">
        <v>-40</v>
      </c>
      <c r="L25" s="91">
        <f t="shared" si="7"/>
        <v>0</v>
      </c>
      <c r="M25" s="90">
        <v>150</v>
      </c>
      <c r="N25" s="90"/>
      <c r="O25" s="90">
        <v>150</v>
      </c>
      <c r="P25" s="90">
        <v>150</v>
      </c>
      <c r="Q25" s="90">
        <v>150</v>
      </c>
      <c r="R25" s="90">
        <v>150</v>
      </c>
      <c r="S25" s="90">
        <v>63</v>
      </c>
      <c r="T25" s="90">
        <v>150</v>
      </c>
      <c r="U25" s="90">
        <v>150</v>
      </c>
      <c r="V25" s="90">
        <v>150</v>
      </c>
      <c r="W25" s="90">
        <v>131</v>
      </c>
      <c r="X25" s="90">
        <v>150</v>
      </c>
      <c r="Y25" s="90">
        <v>150</v>
      </c>
      <c r="Z25" s="90">
        <v>150</v>
      </c>
      <c r="AA25" s="90">
        <v>145</v>
      </c>
      <c r="AB25" s="90">
        <v>150</v>
      </c>
      <c r="AC25" s="90">
        <v>150</v>
      </c>
      <c r="AD25" s="90">
        <v>128</v>
      </c>
      <c r="AE25" s="90">
        <v>150</v>
      </c>
      <c r="AF25" s="90">
        <v>150</v>
      </c>
      <c r="AG25" s="90"/>
      <c r="AH25" s="204"/>
      <c r="AI25" s="90"/>
      <c r="AJ25" s="90"/>
      <c r="AK25" s="90"/>
      <c r="AL25" s="204"/>
      <c r="AM25" s="98"/>
      <c r="AN25" s="61"/>
      <c r="AO25" s="61"/>
    </row>
    <row r="26" spans="1:41" s="190" customFormat="1" ht="34.5" customHeight="1">
      <c r="A26" s="183" t="s">
        <v>166</v>
      </c>
      <c r="B26" s="183" t="s">
        <v>39</v>
      </c>
      <c r="C26" s="184">
        <f>D26+E26</f>
        <v>0</v>
      </c>
      <c r="D26" s="184">
        <f t="shared" si="4"/>
        <v>0</v>
      </c>
      <c r="E26" s="184">
        <f t="shared" si="5"/>
        <v>0</v>
      </c>
      <c r="F26" s="184">
        <f>D26-E26</f>
        <v>0</v>
      </c>
      <c r="G26" s="185" t="e">
        <f>SUM(D26/C26%)</f>
        <v>#DIV/0!</v>
      </c>
      <c r="H26" s="250">
        <v>30</v>
      </c>
      <c r="I26" s="250">
        <v>30</v>
      </c>
      <c r="J26" s="250">
        <v>30</v>
      </c>
      <c r="K26" s="186">
        <v>30</v>
      </c>
      <c r="L26" s="187">
        <f t="shared" si="7"/>
        <v>0</v>
      </c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206"/>
      <c r="AI26" s="188"/>
      <c r="AJ26" s="188"/>
      <c r="AK26" s="188"/>
      <c r="AL26" s="206"/>
      <c r="AM26" s="188"/>
      <c r="AN26" s="189"/>
      <c r="AO26" s="189"/>
    </row>
    <row r="27" spans="1:41" s="2" customFormat="1" ht="34.5" customHeight="1">
      <c r="A27" s="141" t="s">
        <v>63</v>
      </c>
      <c r="B27" s="141" t="s">
        <v>189</v>
      </c>
      <c r="C27" s="142">
        <f t="shared" si="0"/>
        <v>21</v>
      </c>
      <c r="D27" s="142">
        <f t="shared" si="4"/>
        <v>9</v>
      </c>
      <c r="E27" s="142">
        <f t="shared" si="5"/>
        <v>12</v>
      </c>
      <c r="F27" s="142">
        <f t="shared" si="1"/>
        <v>-3</v>
      </c>
      <c r="G27" s="143">
        <f t="shared" si="2"/>
        <v>42.85714285714286</v>
      </c>
      <c r="H27" s="248">
        <v>50</v>
      </c>
      <c r="I27" s="248">
        <v>40</v>
      </c>
      <c r="J27" s="248">
        <v>35</v>
      </c>
      <c r="K27" s="144">
        <v>35</v>
      </c>
      <c r="L27" s="91">
        <f t="shared" si="7"/>
        <v>0</v>
      </c>
      <c r="M27" s="90">
        <v>98</v>
      </c>
      <c r="N27" s="90">
        <v>150</v>
      </c>
      <c r="O27" s="90">
        <v>150</v>
      </c>
      <c r="P27" s="90">
        <v>134</v>
      </c>
      <c r="Q27" s="90">
        <v>116</v>
      </c>
      <c r="R27" s="90">
        <v>150</v>
      </c>
      <c r="S27" s="90">
        <v>150</v>
      </c>
      <c r="T27" s="90">
        <v>121</v>
      </c>
      <c r="U27" s="90">
        <v>137</v>
      </c>
      <c r="V27" s="90">
        <v>94</v>
      </c>
      <c r="W27" s="90">
        <v>150</v>
      </c>
      <c r="X27" s="90">
        <v>150</v>
      </c>
      <c r="Y27" s="90">
        <v>150</v>
      </c>
      <c r="Z27" s="90">
        <v>150</v>
      </c>
      <c r="AA27" s="90">
        <v>150</v>
      </c>
      <c r="AB27" s="90">
        <v>137</v>
      </c>
      <c r="AC27" s="90">
        <v>97</v>
      </c>
      <c r="AD27" s="90">
        <v>90</v>
      </c>
      <c r="AE27" s="90">
        <v>80</v>
      </c>
      <c r="AF27" s="90">
        <v>113</v>
      </c>
      <c r="AG27" s="90">
        <v>146</v>
      </c>
      <c r="AH27" s="204"/>
      <c r="AI27" s="90"/>
      <c r="AJ27" s="90"/>
      <c r="AK27" s="90"/>
      <c r="AL27" s="204"/>
      <c r="AM27" s="98"/>
      <c r="AN27" s="61"/>
      <c r="AO27" s="61"/>
    </row>
    <row r="28" spans="1:41" s="2" customFormat="1" ht="34.5" customHeight="1">
      <c r="A28" s="141" t="s">
        <v>178</v>
      </c>
      <c r="B28" s="141" t="s">
        <v>189</v>
      </c>
      <c r="C28" s="142">
        <f>D28+E28</f>
        <v>4</v>
      </c>
      <c r="D28" s="142">
        <f t="shared" si="4"/>
        <v>2</v>
      </c>
      <c r="E28" s="142">
        <f t="shared" si="5"/>
        <v>2</v>
      </c>
      <c r="F28" s="142">
        <f>D28-E28</f>
        <v>0</v>
      </c>
      <c r="G28" s="143">
        <f>SUM(D28/C28%)</f>
        <v>50</v>
      </c>
      <c r="H28" s="248">
        <v>30</v>
      </c>
      <c r="I28" s="248">
        <v>25</v>
      </c>
      <c r="J28" s="248">
        <v>25</v>
      </c>
      <c r="K28" s="144">
        <v>25</v>
      </c>
      <c r="L28" s="91">
        <f t="shared" si="7"/>
        <v>0</v>
      </c>
      <c r="M28" s="90"/>
      <c r="N28" s="90"/>
      <c r="O28" s="90"/>
      <c r="P28" s="90"/>
      <c r="Q28" s="90" t="s">
        <v>179</v>
      </c>
      <c r="R28" s="90"/>
      <c r="S28" s="90"/>
      <c r="T28" s="90">
        <v>150</v>
      </c>
      <c r="U28" s="90"/>
      <c r="V28" s="90">
        <v>135</v>
      </c>
      <c r="W28" s="90"/>
      <c r="X28" s="90"/>
      <c r="Y28" s="90"/>
      <c r="Z28" s="90"/>
      <c r="AA28" s="90">
        <v>150</v>
      </c>
      <c r="AB28" s="90"/>
      <c r="AC28" s="90"/>
      <c r="AD28" s="90"/>
      <c r="AE28" s="90"/>
      <c r="AF28" s="90"/>
      <c r="AG28" s="90"/>
      <c r="AH28" s="204">
        <v>106</v>
      </c>
      <c r="AI28" s="90"/>
      <c r="AJ28" s="90"/>
      <c r="AK28" s="90"/>
      <c r="AL28" s="204"/>
      <c r="AM28" s="98"/>
      <c r="AN28" s="61"/>
      <c r="AO28" s="61"/>
    </row>
    <row r="29" spans="1:41" s="173" customFormat="1" ht="34.5" customHeight="1" thickBot="1">
      <c r="A29" s="164" t="s">
        <v>129</v>
      </c>
      <c r="B29" s="164" t="s">
        <v>39</v>
      </c>
      <c r="C29" s="165">
        <f t="shared" si="0"/>
        <v>21</v>
      </c>
      <c r="D29" s="142">
        <f t="shared" si="4"/>
        <v>15</v>
      </c>
      <c r="E29" s="142">
        <f t="shared" si="5"/>
        <v>6</v>
      </c>
      <c r="F29" s="165">
        <f t="shared" si="1"/>
        <v>9</v>
      </c>
      <c r="G29" s="166">
        <f t="shared" si="2"/>
        <v>71.42857142857143</v>
      </c>
      <c r="H29" s="249">
        <v>40</v>
      </c>
      <c r="I29" s="249">
        <v>25</v>
      </c>
      <c r="J29" s="249">
        <v>25</v>
      </c>
      <c r="K29" s="167">
        <v>15</v>
      </c>
      <c r="L29" s="91">
        <f t="shared" si="7"/>
        <v>-10</v>
      </c>
      <c r="M29" s="170">
        <v>150</v>
      </c>
      <c r="N29" s="170">
        <v>150</v>
      </c>
      <c r="O29" s="170">
        <v>131</v>
      </c>
      <c r="P29" s="170">
        <v>115</v>
      </c>
      <c r="Q29" s="170">
        <v>150</v>
      </c>
      <c r="R29" s="170">
        <v>150</v>
      </c>
      <c r="S29" s="170">
        <v>150</v>
      </c>
      <c r="T29" s="170">
        <v>142</v>
      </c>
      <c r="U29" s="170">
        <v>150</v>
      </c>
      <c r="V29" s="170">
        <v>150</v>
      </c>
      <c r="W29" s="170">
        <v>143</v>
      </c>
      <c r="X29" s="170">
        <v>150</v>
      </c>
      <c r="Y29" s="170">
        <v>150</v>
      </c>
      <c r="Z29" s="170">
        <v>150</v>
      </c>
      <c r="AA29" s="170">
        <v>150</v>
      </c>
      <c r="AB29" s="170">
        <v>148</v>
      </c>
      <c r="AC29" s="170">
        <v>150</v>
      </c>
      <c r="AD29" s="170">
        <v>134</v>
      </c>
      <c r="AE29" s="170"/>
      <c r="AF29" s="170">
        <v>150</v>
      </c>
      <c r="AG29" s="170">
        <v>150</v>
      </c>
      <c r="AH29" s="205">
        <v>150</v>
      </c>
      <c r="AI29" s="170"/>
      <c r="AJ29" s="170"/>
      <c r="AK29" s="170"/>
      <c r="AL29" s="205"/>
      <c r="AM29" s="171"/>
      <c r="AN29" s="172"/>
      <c r="AO29" s="172"/>
    </row>
    <row r="30" spans="1:41" s="190" customFormat="1" ht="34.5" customHeight="1" thickTop="1">
      <c r="A30" s="183" t="s">
        <v>60</v>
      </c>
      <c r="B30" s="183" t="s">
        <v>40</v>
      </c>
      <c r="C30" s="184">
        <f t="shared" si="0"/>
        <v>0</v>
      </c>
      <c r="D30" s="184">
        <f t="shared" si="4"/>
        <v>0</v>
      </c>
      <c r="E30" s="184">
        <f t="shared" si="5"/>
        <v>0</v>
      </c>
      <c r="F30" s="184">
        <f t="shared" si="1"/>
        <v>0</v>
      </c>
      <c r="G30" s="185" t="e">
        <f t="shared" si="2"/>
        <v>#DIV/0!</v>
      </c>
      <c r="H30" s="250">
        <v>60</v>
      </c>
      <c r="I30" s="250">
        <v>50</v>
      </c>
      <c r="J30" s="250">
        <v>50</v>
      </c>
      <c r="K30" s="186">
        <v>50</v>
      </c>
      <c r="L30" s="187">
        <f aca="true" t="shared" si="8" ref="L30:L35">K30-J30</f>
        <v>0</v>
      </c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206"/>
      <c r="AI30" s="188"/>
      <c r="AJ30" s="188"/>
      <c r="AK30" s="188"/>
      <c r="AL30" s="206"/>
      <c r="AM30" s="188"/>
      <c r="AN30" s="189"/>
      <c r="AO30" s="189"/>
    </row>
    <row r="31" spans="1:41" s="190" customFormat="1" ht="34.5" customHeight="1">
      <c r="A31" s="183" t="s">
        <v>164</v>
      </c>
      <c r="B31" s="183" t="s">
        <v>40</v>
      </c>
      <c r="C31" s="184">
        <f>D31+E31</f>
        <v>0</v>
      </c>
      <c r="D31" s="184">
        <f t="shared" si="4"/>
        <v>0</v>
      </c>
      <c r="E31" s="184">
        <f t="shared" si="5"/>
        <v>0</v>
      </c>
      <c r="F31" s="184">
        <f>D31-E31</f>
        <v>0</v>
      </c>
      <c r="G31" s="185" t="e">
        <f>SUM(D31/C31%)</f>
        <v>#DIV/0!</v>
      </c>
      <c r="H31" s="250">
        <v>20</v>
      </c>
      <c r="I31" s="250">
        <v>20</v>
      </c>
      <c r="J31" s="250">
        <v>20</v>
      </c>
      <c r="K31" s="186">
        <v>20</v>
      </c>
      <c r="L31" s="187">
        <f t="shared" si="8"/>
        <v>0</v>
      </c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206"/>
      <c r="AI31" s="188"/>
      <c r="AJ31" s="188"/>
      <c r="AK31" s="188"/>
      <c r="AL31" s="206"/>
      <c r="AM31" s="188"/>
      <c r="AN31" s="189"/>
      <c r="AO31" s="189"/>
    </row>
    <row r="32" spans="1:41" s="2" customFormat="1" ht="34.5" customHeight="1">
      <c r="A32" s="141" t="s">
        <v>62</v>
      </c>
      <c r="B32" s="141" t="s">
        <v>40</v>
      </c>
      <c r="C32" s="142">
        <f t="shared" si="0"/>
        <v>21</v>
      </c>
      <c r="D32" s="142">
        <f t="shared" si="4"/>
        <v>12</v>
      </c>
      <c r="E32" s="142">
        <f t="shared" si="5"/>
        <v>9</v>
      </c>
      <c r="F32" s="142">
        <f t="shared" si="1"/>
        <v>3</v>
      </c>
      <c r="G32" s="143">
        <f t="shared" si="2"/>
        <v>57.142857142857146</v>
      </c>
      <c r="H32" s="248">
        <v>55</v>
      </c>
      <c r="I32" s="248">
        <v>45</v>
      </c>
      <c r="J32" s="248">
        <v>45</v>
      </c>
      <c r="K32" s="144">
        <v>40</v>
      </c>
      <c r="L32" s="91">
        <f t="shared" si="8"/>
        <v>-5</v>
      </c>
      <c r="M32" s="90">
        <v>94</v>
      </c>
      <c r="N32" s="90">
        <v>136</v>
      </c>
      <c r="O32" s="90">
        <v>150</v>
      </c>
      <c r="P32" s="90">
        <v>96</v>
      </c>
      <c r="Q32" s="90">
        <v>80</v>
      </c>
      <c r="R32" s="90">
        <v>150</v>
      </c>
      <c r="S32" s="90">
        <v>150</v>
      </c>
      <c r="T32" s="90">
        <v>124</v>
      </c>
      <c r="U32" s="90">
        <v>150</v>
      </c>
      <c r="V32" s="90">
        <v>150</v>
      </c>
      <c r="W32" s="90">
        <v>150</v>
      </c>
      <c r="X32" s="90"/>
      <c r="Y32" s="90">
        <v>150</v>
      </c>
      <c r="Z32" s="90">
        <v>150</v>
      </c>
      <c r="AA32" s="90">
        <v>150</v>
      </c>
      <c r="AB32" s="90">
        <v>132</v>
      </c>
      <c r="AC32" s="90">
        <v>150</v>
      </c>
      <c r="AD32" s="90">
        <v>121</v>
      </c>
      <c r="AE32" s="90">
        <v>130</v>
      </c>
      <c r="AF32" s="90">
        <v>150</v>
      </c>
      <c r="AG32" s="90">
        <v>138</v>
      </c>
      <c r="AH32" s="204">
        <v>150</v>
      </c>
      <c r="AI32" s="90"/>
      <c r="AJ32" s="90"/>
      <c r="AK32" s="90"/>
      <c r="AL32" s="204"/>
      <c r="AM32" s="98"/>
      <c r="AN32" s="61"/>
      <c r="AO32" s="61"/>
    </row>
    <row r="33" spans="1:41" s="2" customFormat="1" ht="34.5" customHeight="1">
      <c r="A33" s="141" t="s">
        <v>202</v>
      </c>
      <c r="B33" s="141" t="s">
        <v>185</v>
      </c>
      <c r="C33" s="142">
        <f>D33+E33</f>
        <v>10</v>
      </c>
      <c r="D33" s="142">
        <f t="shared" si="4"/>
        <v>3</v>
      </c>
      <c r="E33" s="142">
        <f t="shared" si="5"/>
        <v>7</v>
      </c>
      <c r="F33" s="142">
        <f>D33-E33</f>
        <v>-4</v>
      </c>
      <c r="G33" s="143">
        <f>SUM(D33/C33%)</f>
        <v>30</v>
      </c>
      <c r="H33" s="248">
        <v>65</v>
      </c>
      <c r="I33" s="248">
        <v>25</v>
      </c>
      <c r="J33" s="248">
        <v>25</v>
      </c>
      <c r="K33" s="144">
        <v>30</v>
      </c>
      <c r="L33" s="91">
        <f t="shared" si="8"/>
        <v>5</v>
      </c>
      <c r="M33" s="90">
        <v>81</v>
      </c>
      <c r="N33" s="90">
        <v>150</v>
      </c>
      <c r="O33" s="90"/>
      <c r="P33" s="90"/>
      <c r="Q33" s="90"/>
      <c r="R33" s="90"/>
      <c r="S33" s="90">
        <v>102</v>
      </c>
      <c r="T33" s="90"/>
      <c r="U33" s="90">
        <v>150</v>
      </c>
      <c r="V33" s="90">
        <v>95</v>
      </c>
      <c r="W33" s="90"/>
      <c r="X33" s="90"/>
      <c r="Y33" s="90"/>
      <c r="Z33" s="90"/>
      <c r="AA33" s="90"/>
      <c r="AB33" s="90"/>
      <c r="AC33" s="90">
        <v>123</v>
      </c>
      <c r="AD33" s="90"/>
      <c r="AE33" s="90">
        <v>125</v>
      </c>
      <c r="AF33" s="90">
        <v>136</v>
      </c>
      <c r="AG33" s="90">
        <v>138</v>
      </c>
      <c r="AH33" s="204">
        <v>150</v>
      </c>
      <c r="AI33" s="90"/>
      <c r="AJ33" s="90"/>
      <c r="AK33" s="90"/>
      <c r="AL33" s="204"/>
      <c r="AM33" s="98"/>
      <c r="AN33" s="61"/>
      <c r="AO33" s="61"/>
    </row>
    <row r="34" spans="1:41" s="2" customFormat="1" ht="34.5" customHeight="1">
      <c r="A34" s="141" t="s">
        <v>242</v>
      </c>
      <c r="B34" s="141" t="s">
        <v>40</v>
      </c>
      <c r="C34" s="142">
        <f>D34+E34</f>
        <v>9</v>
      </c>
      <c r="D34" s="142">
        <f>COUNTIF(M34:AL34,"150")</f>
        <v>2</v>
      </c>
      <c r="E34" s="142">
        <f>COUNTIF(M34:AL34,"&lt;150")</f>
        <v>7</v>
      </c>
      <c r="F34" s="142">
        <f>D34-E34</f>
        <v>-5</v>
      </c>
      <c r="G34" s="143">
        <f>SUM(D34/C34%)</f>
        <v>22.22222222222222</v>
      </c>
      <c r="H34" s="248"/>
      <c r="I34" s="248"/>
      <c r="J34" s="248">
        <v>25</v>
      </c>
      <c r="K34" s="144">
        <v>30</v>
      </c>
      <c r="L34" s="91">
        <f t="shared" si="8"/>
        <v>5</v>
      </c>
      <c r="M34" s="90"/>
      <c r="N34" s="90"/>
      <c r="O34" s="90">
        <v>150</v>
      </c>
      <c r="P34" s="90">
        <v>150</v>
      </c>
      <c r="Q34" s="90">
        <v>78</v>
      </c>
      <c r="R34" s="90"/>
      <c r="S34" s="90"/>
      <c r="T34" s="90"/>
      <c r="U34" s="90">
        <v>102</v>
      </c>
      <c r="V34" s="90"/>
      <c r="W34" s="90">
        <v>146</v>
      </c>
      <c r="X34" s="90"/>
      <c r="Y34" s="90">
        <v>97</v>
      </c>
      <c r="Z34" s="90"/>
      <c r="AA34" s="90">
        <v>58</v>
      </c>
      <c r="AB34" s="90">
        <v>85</v>
      </c>
      <c r="AC34" s="90"/>
      <c r="AD34" s="90"/>
      <c r="AE34" s="90"/>
      <c r="AF34" s="90"/>
      <c r="AG34" s="90"/>
      <c r="AH34" s="204">
        <v>124</v>
      </c>
      <c r="AI34" s="90"/>
      <c r="AJ34" s="90"/>
      <c r="AK34" s="90"/>
      <c r="AL34" s="204"/>
      <c r="AM34" s="98"/>
      <c r="AN34" s="61"/>
      <c r="AO34" s="61"/>
    </row>
    <row r="35" spans="1:41" s="2" customFormat="1" ht="34.5" customHeight="1">
      <c r="A35" s="141" t="s">
        <v>64</v>
      </c>
      <c r="B35" s="141" t="s">
        <v>185</v>
      </c>
      <c r="C35" s="142">
        <f t="shared" si="0"/>
        <v>16</v>
      </c>
      <c r="D35" s="142">
        <f t="shared" si="4"/>
        <v>10</v>
      </c>
      <c r="E35" s="142">
        <f t="shared" si="5"/>
        <v>6</v>
      </c>
      <c r="F35" s="142">
        <f t="shared" si="1"/>
        <v>4</v>
      </c>
      <c r="G35" s="143">
        <f t="shared" si="2"/>
        <v>62.5</v>
      </c>
      <c r="H35" s="248">
        <v>65</v>
      </c>
      <c r="I35" s="248">
        <v>50</v>
      </c>
      <c r="J35" s="248">
        <v>45</v>
      </c>
      <c r="K35" s="144">
        <v>40</v>
      </c>
      <c r="L35" s="91">
        <f t="shared" si="8"/>
        <v>-5</v>
      </c>
      <c r="M35" s="90"/>
      <c r="N35" s="90">
        <v>122</v>
      </c>
      <c r="O35" s="90"/>
      <c r="P35" s="90">
        <v>150</v>
      </c>
      <c r="Q35" s="90"/>
      <c r="R35" s="90">
        <v>146</v>
      </c>
      <c r="S35" s="90">
        <v>150</v>
      </c>
      <c r="T35" s="90">
        <v>150</v>
      </c>
      <c r="U35" s="90">
        <v>139</v>
      </c>
      <c r="V35" s="90"/>
      <c r="W35" s="90">
        <v>150</v>
      </c>
      <c r="X35" s="90"/>
      <c r="Y35" s="90">
        <v>105</v>
      </c>
      <c r="Z35" s="90">
        <v>150</v>
      </c>
      <c r="AA35" s="90">
        <v>150</v>
      </c>
      <c r="AB35" s="90">
        <v>150</v>
      </c>
      <c r="AC35" s="90">
        <v>150</v>
      </c>
      <c r="AD35" s="90">
        <v>150</v>
      </c>
      <c r="AE35" s="90"/>
      <c r="AF35" s="90">
        <v>111</v>
      </c>
      <c r="AG35" s="90">
        <v>132</v>
      </c>
      <c r="AH35" s="204">
        <v>150</v>
      </c>
      <c r="AI35" s="90"/>
      <c r="AJ35" s="90"/>
      <c r="AK35" s="90"/>
      <c r="AL35" s="204"/>
      <c r="AM35" s="98"/>
      <c r="AN35" s="61"/>
      <c r="AO35" s="61"/>
    </row>
    <row r="36" spans="1:41" s="2" customFormat="1" ht="34.5" customHeight="1">
      <c r="A36" s="141" t="s">
        <v>116</v>
      </c>
      <c r="B36" s="141" t="s">
        <v>40</v>
      </c>
      <c r="C36" s="142">
        <f t="shared" si="0"/>
        <v>14</v>
      </c>
      <c r="D36" s="142">
        <f t="shared" si="4"/>
        <v>5</v>
      </c>
      <c r="E36" s="142">
        <f t="shared" si="5"/>
        <v>9</v>
      </c>
      <c r="F36" s="142">
        <f t="shared" si="1"/>
        <v>-4</v>
      </c>
      <c r="G36" s="143">
        <f t="shared" si="2"/>
        <v>35.71428571428571</v>
      </c>
      <c r="H36" s="248">
        <v>70</v>
      </c>
      <c r="I36" s="248">
        <v>50</v>
      </c>
      <c r="J36" s="248">
        <v>50</v>
      </c>
      <c r="K36" s="144">
        <v>50</v>
      </c>
      <c r="L36" s="91">
        <f aca="true" t="shared" si="9" ref="L36:L41">K36-J36</f>
        <v>0</v>
      </c>
      <c r="M36" s="90">
        <v>125</v>
      </c>
      <c r="N36" s="90">
        <v>138</v>
      </c>
      <c r="O36" s="90">
        <v>150</v>
      </c>
      <c r="P36" s="90"/>
      <c r="Q36" s="90">
        <v>134</v>
      </c>
      <c r="R36" s="90">
        <v>150</v>
      </c>
      <c r="S36" s="90"/>
      <c r="T36" s="90">
        <v>132</v>
      </c>
      <c r="U36" s="90"/>
      <c r="V36" s="90">
        <v>90</v>
      </c>
      <c r="W36" s="90"/>
      <c r="X36" s="90"/>
      <c r="Y36" s="90"/>
      <c r="Z36" s="90">
        <v>99</v>
      </c>
      <c r="AA36" s="90">
        <v>129</v>
      </c>
      <c r="AB36" s="90">
        <v>143</v>
      </c>
      <c r="AC36" s="90"/>
      <c r="AD36" s="90">
        <v>150</v>
      </c>
      <c r="AE36" s="90">
        <v>150</v>
      </c>
      <c r="AF36" s="90"/>
      <c r="AG36" s="90">
        <v>150</v>
      </c>
      <c r="AH36" s="204">
        <v>116</v>
      </c>
      <c r="AI36" s="90"/>
      <c r="AJ36" s="90"/>
      <c r="AK36" s="90"/>
      <c r="AL36" s="204"/>
      <c r="AM36" s="98"/>
      <c r="AN36" s="61"/>
      <c r="AO36" s="61"/>
    </row>
    <row r="37" spans="1:41" s="173" customFormat="1" ht="34.5" customHeight="1" thickBot="1">
      <c r="A37" s="164" t="s">
        <v>108</v>
      </c>
      <c r="B37" s="164" t="s">
        <v>40</v>
      </c>
      <c r="C37" s="165">
        <f t="shared" si="0"/>
        <v>15</v>
      </c>
      <c r="D37" s="142">
        <f t="shared" si="4"/>
        <v>6</v>
      </c>
      <c r="E37" s="142">
        <f t="shared" si="5"/>
        <v>9</v>
      </c>
      <c r="F37" s="165">
        <f t="shared" si="1"/>
        <v>-3</v>
      </c>
      <c r="G37" s="166">
        <f t="shared" si="2"/>
        <v>40</v>
      </c>
      <c r="H37" s="249">
        <v>60</v>
      </c>
      <c r="I37" s="249">
        <v>45</v>
      </c>
      <c r="J37" s="249">
        <v>50</v>
      </c>
      <c r="K37" s="167">
        <v>50</v>
      </c>
      <c r="L37" s="91">
        <f t="shared" si="9"/>
        <v>0</v>
      </c>
      <c r="M37" s="170">
        <v>150</v>
      </c>
      <c r="N37" s="170">
        <v>150</v>
      </c>
      <c r="O37" s="170">
        <v>149</v>
      </c>
      <c r="P37" s="170">
        <v>127</v>
      </c>
      <c r="Q37" s="170">
        <v>139</v>
      </c>
      <c r="R37" s="170">
        <v>150</v>
      </c>
      <c r="S37" s="170">
        <v>139</v>
      </c>
      <c r="T37" s="170">
        <v>150</v>
      </c>
      <c r="U37" s="170"/>
      <c r="V37" s="170"/>
      <c r="W37" s="170">
        <v>122</v>
      </c>
      <c r="X37" s="170"/>
      <c r="Y37" s="170">
        <v>111</v>
      </c>
      <c r="Z37" s="170">
        <v>150</v>
      </c>
      <c r="AA37" s="170"/>
      <c r="AB37" s="170"/>
      <c r="AC37" s="170"/>
      <c r="AD37" s="170">
        <v>142</v>
      </c>
      <c r="AE37" s="170">
        <v>150</v>
      </c>
      <c r="AF37" s="170">
        <v>128</v>
      </c>
      <c r="AG37" s="170">
        <v>113</v>
      </c>
      <c r="AH37" s="205"/>
      <c r="AI37" s="170"/>
      <c r="AJ37" s="170"/>
      <c r="AK37" s="170"/>
      <c r="AL37" s="205"/>
      <c r="AM37" s="171"/>
      <c r="AN37" s="172"/>
      <c r="AO37" s="172"/>
    </row>
    <row r="38" spans="1:41" s="2" customFormat="1" ht="34.5" customHeight="1" thickTop="1">
      <c r="A38" s="141" t="s">
        <v>241</v>
      </c>
      <c r="B38" s="141" t="s">
        <v>4</v>
      </c>
      <c r="C38" s="142">
        <f>D38+E38</f>
        <v>1</v>
      </c>
      <c r="D38" s="142">
        <f>COUNTIF(M38:AL38,"150")</f>
        <v>0</v>
      </c>
      <c r="E38" s="142">
        <f>COUNTIF(M38:AL38,"&lt;150")</f>
        <v>1</v>
      </c>
      <c r="F38" s="142">
        <f>D38-E38</f>
        <v>-1</v>
      </c>
      <c r="G38" s="143">
        <f>SUM(D38/C38%)</f>
        <v>0</v>
      </c>
      <c r="H38" s="248">
        <v>15</v>
      </c>
      <c r="I38" s="248">
        <v>15</v>
      </c>
      <c r="J38" s="248">
        <v>15</v>
      </c>
      <c r="K38" s="144">
        <v>15</v>
      </c>
      <c r="L38" s="91">
        <f t="shared" si="9"/>
        <v>0</v>
      </c>
      <c r="M38" s="90">
        <v>102</v>
      </c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204"/>
      <c r="AI38" s="90"/>
      <c r="AJ38" s="90"/>
      <c r="AK38" s="90"/>
      <c r="AL38" s="204"/>
      <c r="AM38" s="98"/>
      <c r="AN38" s="61"/>
      <c r="AO38" s="61"/>
    </row>
    <row r="39" spans="1:41" s="2" customFormat="1" ht="34.5" customHeight="1">
      <c r="A39" s="141" t="s">
        <v>112</v>
      </c>
      <c r="B39" s="141" t="s">
        <v>4</v>
      </c>
      <c r="C39" s="142">
        <f t="shared" si="0"/>
        <v>20</v>
      </c>
      <c r="D39" s="142">
        <f t="shared" si="4"/>
        <v>9</v>
      </c>
      <c r="E39" s="142">
        <f t="shared" si="5"/>
        <v>11</v>
      </c>
      <c r="F39" s="142">
        <f t="shared" si="1"/>
        <v>-2</v>
      </c>
      <c r="G39" s="143">
        <f t="shared" si="2"/>
        <v>45</v>
      </c>
      <c r="H39" s="248">
        <v>40</v>
      </c>
      <c r="I39" s="248">
        <v>30</v>
      </c>
      <c r="J39" s="248">
        <v>35</v>
      </c>
      <c r="K39" s="144">
        <v>35</v>
      </c>
      <c r="L39" s="91">
        <f t="shared" si="9"/>
        <v>0</v>
      </c>
      <c r="M39" s="90">
        <v>142</v>
      </c>
      <c r="N39" s="90">
        <v>149</v>
      </c>
      <c r="O39" s="90">
        <v>127</v>
      </c>
      <c r="P39" s="90">
        <v>126</v>
      </c>
      <c r="Q39" s="90">
        <v>150</v>
      </c>
      <c r="R39" s="90">
        <v>142</v>
      </c>
      <c r="S39" s="90">
        <v>150</v>
      </c>
      <c r="T39" s="90"/>
      <c r="U39" s="90">
        <v>150</v>
      </c>
      <c r="V39" s="90">
        <v>150</v>
      </c>
      <c r="W39" s="90">
        <v>139</v>
      </c>
      <c r="X39" s="90">
        <v>122</v>
      </c>
      <c r="Y39" s="90">
        <v>122</v>
      </c>
      <c r="Z39" s="90"/>
      <c r="AA39" s="90">
        <v>89</v>
      </c>
      <c r="AB39" s="90">
        <v>124</v>
      </c>
      <c r="AC39" s="90">
        <v>150</v>
      </c>
      <c r="AD39" s="90">
        <v>150</v>
      </c>
      <c r="AE39" s="90">
        <v>150</v>
      </c>
      <c r="AF39" s="90">
        <v>150</v>
      </c>
      <c r="AG39" s="90">
        <v>123</v>
      </c>
      <c r="AH39" s="204">
        <v>150</v>
      </c>
      <c r="AI39" s="90"/>
      <c r="AJ39" s="90"/>
      <c r="AK39" s="90"/>
      <c r="AL39" s="204"/>
      <c r="AM39" s="98"/>
      <c r="AN39" s="61"/>
      <c r="AO39" s="61"/>
    </row>
    <row r="40" spans="1:41" s="2" customFormat="1" ht="34.5" customHeight="1">
      <c r="A40" s="141" t="s">
        <v>65</v>
      </c>
      <c r="B40" s="141" t="s">
        <v>4</v>
      </c>
      <c r="C40" s="142">
        <f t="shared" si="0"/>
        <v>18</v>
      </c>
      <c r="D40" s="142">
        <f t="shared" si="4"/>
        <v>12</v>
      </c>
      <c r="E40" s="142">
        <f t="shared" si="5"/>
        <v>6</v>
      </c>
      <c r="F40" s="142">
        <f t="shared" si="1"/>
        <v>6</v>
      </c>
      <c r="G40" s="143">
        <f t="shared" si="2"/>
        <v>66.66666666666667</v>
      </c>
      <c r="H40" s="248">
        <v>-20</v>
      </c>
      <c r="I40" s="248">
        <v>-35</v>
      </c>
      <c r="J40" s="248">
        <v>-35</v>
      </c>
      <c r="K40" s="144">
        <v>-40</v>
      </c>
      <c r="L40" s="91">
        <f t="shared" si="9"/>
        <v>-5</v>
      </c>
      <c r="M40" s="90"/>
      <c r="N40" s="90">
        <v>150</v>
      </c>
      <c r="O40" s="90"/>
      <c r="P40" s="90">
        <v>141</v>
      </c>
      <c r="Q40" s="90">
        <v>150</v>
      </c>
      <c r="R40" s="90">
        <v>150</v>
      </c>
      <c r="S40" s="90">
        <v>150</v>
      </c>
      <c r="T40" s="90">
        <v>150</v>
      </c>
      <c r="U40" s="90">
        <v>150</v>
      </c>
      <c r="V40" s="90">
        <v>125</v>
      </c>
      <c r="W40" s="90">
        <v>117</v>
      </c>
      <c r="X40" s="90">
        <v>125</v>
      </c>
      <c r="Y40" s="90">
        <v>150</v>
      </c>
      <c r="Z40" s="90">
        <v>129</v>
      </c>
      <c r="AA40" s="90"/>
      <c r="AB40" s="90">
        <v>150</v>
      </c>
      <c r="AC40" s="90">
        <v>150</v>
      </c>
      <c r="AD40" s="90">
        <v>150</v>
      </c>
      <c r="AE40" s="90"/>
      <c r="AF40" s="90">
        <v>150</v>
      </c>
      <c r="AG40" s="90">
        <v>150</v>
      </c>
      <c r="AH40" s="204">
        <v>119</v>
      </c>
      <c r="AI40" s="90"/>
      <c r="AJ40" s="90"/>
      <c r="AK40" s="90"/>
      <c r="AL40" s="204"/>
      <c r="AM40" s="98"/>
      <c r="AN40" s="61"/>
      <c r="AO40" s="61"/>
    </row>
    <row r="41" spans="1:41" s="2" customFormat="1" ht="34.5" customHeight="1">
      <c r="A41" s="141" t="s">
        <v>265</v>
      </c>
      <c r="B41" s="141" t="s">
        <v>4</v>
      </c>
      <c r="C41" s="142">
        <f>D41+E41</f>
        <v>1</v>
      </c>
      <c r="D41" s="142">
        <f>COUNTIF(M41:AL41,"150")</f>
        <v>1</v>
      </c>
      <c r="E41" s="142">
        <f>COUNTIF(M41:AL41,"&lt;150")</f>
        <v>0</v>
      </c>
      <c r="F41" s="142">
        <f>D41-E41</f>
        <v>1</v>
      </c>
      <c r="G41" s="143">
        <f>SUM(D41/C41%)</f>
        <v>100</v>
      </c>
      <c r="H41" s="248"/>
      <c r="I41" s="248"/>
      <c r="J41" s="248">
        <v>25</v>
      </c>
      <c r="K41" s="144">
        <v>25</v>
      </c>
      <c r="L41" s="91">
        <f t="shared" si="9"/>
        <v>0</v>
      </c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>
        <v>150</v>
      </c>
      <c r="AF41" s="90"/>
      <c r="AG41" s="90"/>
      <c r="AH41" s="204"/>
      <c r="AI41" s="90"/>
      <c r="AJ41" s="90"/>
      <c r="AK41" s="90"/>
      <c r="AL41" s="204"/>
      <c r="AM41" s="98"/>
      <c r="AN41" s="61"/>
      <c r="AO41" s="61"/>
    </row>
    <row r="42" spans="1:41" s="2" customFormat="1" ht="34.5" customHeight="1">
      <c r="A42" s="141" t="s">
        <v>66</v>
      </c>
      <c r="B42" s="141" t="s">
        <v>4</v>
      </c>
      <c r="C42" s="142">
        <f t="shared" si="0"/>
        <v>16</v>
      </c>
      <c r="D42" s="142">
        <f t="shared" si="4"/>
        <v>8</v>
      </c>
      <c r="E42" s="142">
        <f t="shared" si="5"/>
        <v>8</v>
      </c>
      <c r="F42" s="142">
        <f t="shared" si="1"/>
        <v>0</v>
      </c>
      <c r="G42" s="143">
        <f t="shared" si="2"/>
        <v>50</v>
      </c>
      <c r="H42" s="248">
        <v>20</v>
      </c>
      <c r="I42" s="248">
        <v>15</v>
      </c>
      <c r="J42" s="248">
        <v>15</v>
      </c>
      <c r="K42" s="144">
        <v>15</v>
      </c>
      <c r="L42" s="91">
        <f aca="true" t="shared" si="10" ref="L42:L93">K42-J42</f>
        <v>0</v>
      </c>
      <c r="M42" s="90"/>
      <c r="N42" s="90">
        <v>138</v>
      </c>
      <c r="O42" s="90">
        <v>124</v>
      </c>
      <c r="P42" s="90">
        <v>150</v>
      </c>
      <c r="Q42" s="90">
        <v>150</v>
      </c>
      <c r="R42" s="90"/>
      <c r="S42" s="90">
        <v>150</v>
      </c>
      <c r="T42" s="90">
        <v>107</v>
      </c>
      <c r="U42" s="90">
        <v>125</v>
      </c>
      <c r="V42" s="90">
        <v>110</v>
      </c>
      <c r="W42" s="90"/>
      <c r="X42" s="90">
        <v>150</v>
      </c>
      <c r="Y42" s="90"/>
      <c r="Z42" s="90">
        <v>73</v>
      </c>
      <c r="AA42" s="90">
        <v>150</v>
      </c>
      <c r="AB42" s="90">
        <v>150</v>
      </c>
      <c r="AC42" s="90">
        <v>150</v>
      </c>
      <c r="AD42" s="90"/>
      <c r="AE42" s="90"/>
      <c r="AF42" s="90">
        <v>128</v>
      </c>
      <c r="AG42" s="90">
        <v>150</v>
      </c>
      <c r="AH42" s="204">
        <v>111</v>
      </c>
      <c r="AI42" s="90"/>
      <c r="AJ42" s="90"/>
      <c r="AK42" s="90"/>
      <c r="AL42" s="204"/>
      <c r="AM42" s="98"/>
      <c r="AN42" s="61"/>
      <c r="AO42" s="61"/>
    </row>
    <row r="43" spans="1:41" s="2" customFormat="1" ht="34.5" customHeight="1">
      <c r="A43" s="141" t="s">
        <v>67</v>
      </c>
      <c r="B43" s="141" t="s">
        <v>4</v>
      </c>
      <c r="C43" s="142">
        <f t="shared" si="0"/>
        <v>7</v>
      </c>
      <c r="D43" s="142">
        <f t="shared" si="4"/>
        <v>2</v>
      </c>
      <c r="E43" s="142">
        <f t="shared" si="5"/>
        <v>5</v>
      </c>
      <c r="F43" s="142">
        <f t="shared" si="1"/>
        <v>-3</v>
      </c>
      <c r="G43" s="143">
        <f t="shared" si="2"/>
        <v>28.57142857142857</v>
      </c>
      <c r="H43" s="248">
        <v>15</v>
      </c>
      <c r="I43" s="248">
        <v>15</v>
      </c>
      <c r="J43" s="248">
        <v>15</v>
      </c>
      <c r="K43" s="144">
        <v>20</v>
      </c>
      <c r="L43" s="91">
        <f t="shared" si="10"/>
        <v>5</v>
      </c>
      <c r="M43" s="90"/>
      <c r="N43" s="90"/>
      <c r="O43" s="90">
        <v>150</v>
      </c>
      <c r="P43" s="90"/>
      <c r="Q43" s="90"/>
      <c r="R43" s="90">
        <v>150</v>
      </c>
      <c r="S43" s="90"/>
      <c r="T43" s="90">
        <v>122</v>
      </c>
      <c r="U43" s="90"/>
      <c r="V43" s="90"/>
      <c r="W43" s="90">
        <v>89</v>
      </c>
      <c r="X43" s="90"/>
      <c r="Y43" s="90">
        <v>106</v>
      </c>
      <c r="Z43" s="90">
        <v>108</v>
      </c>
      <c r="AA43" s="90"/>
      <c r="AB43" s="90"/>
      <c r="AC43" s="90"/>
      <c r="AD43" s="90">
        <v>121</v>
      </c>
      <c r="AE43" s="90"/>
      <c r="AF43" s="90"/>
      <c r="AG43" s="90"/>
      <c r="AH43" s="204"/>
      <c r="AI43" s="90"/>
      <c r="AJ43" s="90"/>
      <c r="AK43" s="90"/>
      <c r="AL43" s="204"/>
      <c r="AM43" s="98"/>
      <c r="AN43" s="61"/>
      <c r="AO43" s="61"/>
    </row>
    <row r="44" spans="1:41" s="190" customFormat="1" ht="34.5" customHeight="1">
      <c r="A44" s="183" t="s">
        <v>203</v>
      </c>
      <c r="B44" s="183" t="s">
        <v>4</v>
      </c>
      <c r="C44" s="184">
        <f>D44+E44</f>
        <v>0</v>
      </c>
      <c r="D44" s="184">
        <f t="shared" si="4"/>
        <v>0</v>
      </c>
      <c r="E44" s="184">
        <f t="shared" si="5"/>
        <v>0</v>
      </c>
      <c r="F44" s="184">
        <f>D44-E44</f>
        <v>0</v>
      </c>
      <c r="G44" s="185" t="e">
        <f>SUM(D44/C44%)</f>
        <v>#DIV/0!</v>
      </c>
      <c r="H44" s="250"/>
      <c r="I44" s="250" t="s">
        <v>184</v>
      </c>
      <c r="J44" s="250">
        <v>-15</v>
      </c>
      <c r="K44" s="186">
        <v>-15</v>
      </c>
      <c r="L44" s="187">
        <f t="shared" si="10"/>
        <v>0</v>
      </c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206"/>
      <c r="AI44" s="188"/>
      <c r="AJ44" s="188"/>
      <c r="AK44" s="188"/>
      <c r="AL44" s="206"/>
      <c r="AM44" s="188"/>
      <c r="AN44" s="189"/>
      <c r="AO44" s="189"/>
    </row>
    <row r="45" spans="1:41" s="2" customFormat="1" ht="34.5" customHeight="1">
      <c r="A45" s="141" t="s">
        <v>68</v>
      </c>
      <c r="B45" s="141" t="s">
        <v>4</v>
      </c>
      <c r="C45" s="142">
        <f>D45+E45</f>
        <v>2</v>
      </c>
      <c r="D45" s="142">
        <f t="shared" si="4"/>
        <v>0</v>
      </c>
      <c r="E45" s="142">
        <f t="shared" si="5"/>
        <v>2</v>
      </c>
      <c r="F45" s="142">
        <f>D45-E45</f>
        <v>-2</v>
      </c>
      <c r="G45" s="143">
        <f>SUM(D45/C45%)</f>
        <v>0</v>
      </c>
      <c r="H45" s="248">
        <v>60</v>
      </c>
      <c r="I45" s="248">
        <v>25</v>
      </c>
      <c r="J45" s="248">
        <v>25</v>
      </c>
      <c r="K45" s="144">
        <v>30</v>
      </c>
      <c r="L45" s="91">
        <f t="shared" si="10"/>
        <v>5</v>
      </c>
      <c r="M45" s="90">
        <v>115</v>
      </c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>
        <v>115</v>
      </c>
      <c r="AB45" s="90"/>
      <c r="AC45" s="90"/>
      <c r="AD45" s="90"/>
      <c r="AE45" s="90"/>
      <c r="AF45" s="90"/>
      <c r="AG45" s="90"/>
      <c r="AH45" s="204"/>
      <c r="AI45" s="90"/>
      <c r="AJ45" s="90"/>
      <c r="AK45" s="90"/>
      <c r="AL45" s="204"/>
      <c r="AM45" s="98"/>
      <c r="AN45" s="61"/>
      <c r="AO45" s="61"/>
    </row>
    <row r="46" spans="1:41" s="190" customFormat="1" ht="34.5" customHeight="1">
      <c r="A46" s="183" t="s">
        <v>167</v>
      </c>
      <c r="B46" s="183" t="s">
        <v>4</v>
      </c>
      <c r="C46" s="184">
        <f>D46+E46</f>
        <v>0</v>
      </c>
      <c r="D46" s="184">
        <f t="shared" si="4"/>
        <v>0</v>
      </c>
      <c r="E46" s="184">
        <f t="shared" si="5"/>
        <v>0</v>
      </c>
      <c r="F46" s="184">
        <f>D46-E46</f>
        <v>0</v>
      </c>
      <c r="G46" s="185" t="e">
        <f>SUM(D46/C46%)</f>
        <v>#DIV/0!</v>
      </c>
      <c r="H46" s="250">
        <v>30</v>
      </c>
      <c r="I46" s="250">
        <v>60</v>
      </c>
      <c r="J46" s="250">
        <v>60</v>
      </c>
      <c r="K46" s="186">
        <v>60</v>
      </c>
      <c r="L46" s="187">
        <f t="shared" si="10"/>
        <v>0</v>
      </c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206"/>
      <c r="AI46" s="188"/>
      <c r="AJ46" s="188"/>
      <c r="AK46" s="188"/>
      <c r="AL46" s="206"/>
      <c r="AM46" s="188"/>
      <c r="AN46" s="189"/>
      <c r="AO46" s="189"/>
    </row>
    <row r="47" spans="1:41" s="173" customFormat="1" ht="34.5" customHeight="1" thickBot="1">
      <c r="A47" s="164" t="s">
        <v>119</v>
      </c>
      <c r="B47" s="164" t="s">
        <v>4</v>
      </c>
      <c r="C47" s="165">
        <f>D47+E47</f>
        <v>22</v>
      </c>
      <c r="D47" s="142">
        <f t="shared" si="4"/>
        <v>15</v>
      </c>
      <c r="E47" s="142">
        <f t="shared" si="5"/>
        <v>7</v>
      </c>
      <c r="F47" s="165">
        <f>D47-E47</f>
        <v>8</v>
      </c>
      <c r="G47" s="166">
        <f>SUM(D47/C47%)</f>
        <v>68.18181818181819</v>
      </c>
      <c r="H47" s="249">
        <v>25</v>
      </c>
      <c r="I47" s="249">
        <v>0</v>
      </c>
      <c r="J47" s="249">
        <v>0</v>
      </c>
      <c r="K47" s="167">
        <v>-10</v>
      </c>
      <c r="L47" s="91">
        <f t="shared" si="10"/>
        <v>-10</v>
      </c>
      <c r="M47" s="170">
        <v>102</v>
      </c>
      <c r="N47" s="170">
        <v>150</v>
      </c>
      <c r="O47" s="170">
        <v>150</v>
      </c>
      <c r="P47" s="170">
        <v>105</v>
      </c>
      <c r="Q47" s="170">
        <v>150</v>
      </c>
      <c r="R47" s="170">
        <v>150</v>
      </c>
      <c r="S47" s="170">
        <v>150</v>
      </c>
      <c r="T47" s="170">
        <v>150</v>
      </c>
      <c r="U47" s="170">
        <v>103</v>
      </c>
      <c r="V47" s="170">
        <v>150</v>
      </c>
      <c r="W47" s="170">
        <v>150</v>
      </c>
      <c r="X47" s="170">
        <v>142</v>
      </c>
      <c r="Y47" s="170">
        <v>150</v>
      </c>
      <c r="Z47" s="170">
        <v>135</v>
      </c>
      <c r="AA47" s="170">
        <v>150</v>
      </c>
      <c r="AB47" s="170">
        <v>150</v>
      </c>
      <c r="AC47" s="170">
        <v>150</v>
      </c>
      <c r="AD47" s="170">
        <v>150</v>
      </c>
      <c r="AE47" s="170">
        <v>150</v>
      </c>
      <c r="AF47" s="170">
        <v>150</v>
      </c>
      <c r="AG47" s="170">
        <v>130</v>
      </c>
      <c r="AH47" s="205">
        <v>122</v>
      </c>
      <c r="AI47" s="170"/>
      <c r="AJ47" s="170"/>
      <c r="AK47" s="170"/>
      <c r="AL47" s="205"/>
      <c r="AM47" s="171"/>
      <c r="AN47" s="172"/>
      <c r="AO47" s="172"/>
    </row>
    <row r="48" spans="1:41" s="2" customFormat="1" ht="34.5" customHeight="1" thickTop="1">
      <c r="A48" s="141" t="s">
        <v>201</v>
      </c>
      <c r="B48" s="141" t="s">
        <v>44</v>
      </c>
      <c r="C48" s="142">
        <f t="shared" si="0"/>
        <v>20</v>
      </c>
      <c r="D48" s="142">
        <f t="shared" si="4"/>
        <v>14</v>
      </c>
      <c r="E48" s="142">
        <f t="shared" si="5"/>
        <v>6</v>
      </c>
      <c r="F48" s="142">
        <f t="shared" si="1"/>
        <v>8</v>
      </c>
      <c r="G48" s="143">
        <f t="shared" si="2"/>
        <v>70</v>
      </c>
      <c r="H48" s="248">
        <v>-10</v>
      </c>
      <c r="I48" s="248">
        <v>-10</v>
      </c>
      <c r="J48" s="248">
        <v>-10</v>
      </c>
      <c r="K48" s="144">
        <v>-20</v>
      </c>
      <c r="L48" s="91">
        <f t="shared" si="10"/>
        <v>-10</v>
      </c>
      <c r="M48" s="90">
        <v>150</v>
      </c>
      <c r="N48" s="90">
        <v>150</v>
      </c>
      <c r="O48" s="90">
        <v>144</v>
      </c>
      <c r="P48" s="90">
        <v>108</v>
      </c>
      <c r="Q48" s="90">
        <v>145</v>
      </c>
      <c r="R48" s="90">
        <v>134</v>
      </c>
      <c r="S48" s="90">
        <v>150</v>
      </c>
      <c r="T48" s="90">
        <v>150</v>
      </c>
      <c r="U48" s="90">
        <v>150</v>
      </c>
      <c r="V48" s="90">
        <v>150</v>
      </c>
      <c r="W48" s="90"/>
      <c r="X48" s="90">
        <v>150</v>
      </c>
      <c r="Y48" s="90">
        <v>150</v>
      </c>
      <c r="Z48" s="90">
        <v>150</v>
      </c>
      <c r="AA48" s="90">
        <v>136</v>
      </c>
      <c r="AB48" s="90">
        <v>97</v>
      </c>
      <c r="AC48" s="90">
        <v>150</v>
      </c>
      <c r="AD48" s="90">
        <v>150</v>
      </c>
      <c r="AE48" s="90">
        <v>150</v>
      </c>
      <c r="AF48" s="90">
        <v>150</v>
      </c>
      <c r="AG48" s="90">
        <v>150</v>
      </c>
      <c r="AH48" s="204"/>
      <c r="AI48" s="90"/>
      <c r="AJ48" s="90"/>
      <c r="AK48" s="90"/>
      <c r="AL48" s="204"/>
      <c r="AM48" s="98"/>
      <c r="AN48" s="61"/>
      <c r="AO48" s="61"/>
    </row>
    <row r="49" spans="1:41" s="63" customFormat="1" ht="34.5" customHeight="1">
      <c r="A49" s="141" t="s">
        <v>268</v>
      </c>
      <c r="B49" s="141" t="s">
        <v>44</v>
      </c>
      <c r="C49" s="142">
        <f t="shared" si="0"/>
        <v>3</v>
      </c>
      <c r="D49" s="142">
        <f t="shared" si="4"/>
        <v>2</v>
      </c>
      <c r="E49" s="142">
        <f t="shared" si="5"/>
        <v>1</v>
      </c>
      <c r="F49" s="142">
        <f t="shared" si="1"/>
        <v>1</v>
      </c>
      <c r="G49" s="143">
        <f t="shared" si="2"/>
        <v>66.66666666666667</v>
      </c>
      <c r="H49" s="248">
        <v>-35</v>
      </c>
      <c r="I49" s="248">
        <v>-40</v>
      </c>
      <c r="J49" s="248">
        <v>-40</v>
      </c>
      <c r="K49" s="144">
        <v>-40</v>
      </c>
      <c r="L49" s="91">
        <f t="shared" si="10"/>
        <v>0</v>
      </c>
      <c r="M49" s="90">
        <v>150</v>
      </c>
      <c r="N49" s="90">
        <v>91</v>
      </c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>
        <v>150</v>
      </c>
      <c r="AB49" s="90"/>
      <c r="AC49" s="90"/>
      <c r="AD49" s="90"/>
      <c r="AE49" s="90"/>
      <c r="AF49" s="90"/>
      <c r="AG49" s="90"/>
      <c r="AH49" s="204"/>
      <c r="AI49" s="90"/>
      <c r="AJ49" s="90"/>
      <c r="AK49" s="90"/>
      <c r="AL49" s="204"/>
      <c r="AM49" s="90"/>
      <c r="AN49" s="61"/>
      <c r="AO49" s="61"/>
    </row>
    <row r="50" spans="1:41" s="2" customFormat="1" ht="34.5" customHeight="1">
      <c r="A50" s="141" t="s">
        <v>69</v>
      </c>
      <c r="B50" s="141" t="s">
        <v>44</v>
      </c>
      <c r="C50" s="142">
        <f t="shared" si="0"/>
        <v>16</v>
      </c>
      <c r="D50" s="142">
        <f t="shared" si="4"/>
        <v>10</v>
      </c>
      <c r="E50" s="142">
        <f t="shared" si="5"/>
        <v>6</v>
      </c>
      <c r="F50" s="142">
        <f t="shared" si="1"/>
        <v>4</v>
      </c>
      <c r="G50" s="143">
        <f t="shared" si="2"/>
        <v>62.5</v>
      </c>
      <c r="H50" s="248">
        <v>40</v>
      </c>
      <c r="I50" s="248">
        <v>35</v>
      </c>
      <c r="J50" s="248">
        <v>35</v>
      </c>
      <c r="K50" s="144">
        <v>30</v>
      </c>
      <c r="L50" s="91">
        <f t="shared" si="10"/>
        <v>-5</v>
      </c>
      <c r="M50" s="90">
        <v>150</v>
      </c>
      <c r="N50" s="90">
        <v>150</v>
      </c>
      <c r="O50" s="90">
        <v>150</v>
      </c>
      <c r="P50" s="90">
        <v>150</v>
      </c>
      <c r="Q50" s="90">
        <v>134</v>
      </c>
      <c r="R50" s="90">
        <v>134</v>
      </c>
      <c r="S50" s="90">
        <v>145</v>
      </c>
      <c r="T50" s="90"/>
      <c r="U50" s="90"/>
      <c r="V50" s="90">
        <v>118</v>
      </c>
      <c r="W50" s="90">
        <v>134</v>
      </c>
      <c r="X50" s="90">
        <v>150</v>
      </c>
      <c r="Y50" s="90"/>
      <c r="Z50" s="90">
        <v>150</v>
      </c>
      <c r="AA50" s="90">
        <v>126</v>
      </c>
      <c r="AB50" s="90">
        <v>150</v>
      </c>
      <c r="AC50" s="90"/>
      <c r="AD50" s="90">
        <v>150</v>
      </c>
      <c r="AE50" s="90"/>
      <c r="AF50" s="90">
        <v>150</v>
      </c>
      <c r="AG50" s="90"/>
      <c r="AH50" s="204">
        <v>150</v>
      </c>
      <c r="AI50" s="90"/>
      <c r="AJ50" s="90"/>
      <c r="AK50" s="90"/>
      <c r="AL50" s="204"/>
      <c r="AM50" s="98"/>
      <c r="AN50" s="61"/>
      <c r="AO50" s="61"/>
    </row>
    <row r="51" spans="1:41" s="2" customFormat="1" ht="34.5" customHeight="1">
      <c r="A51" s="141" t="s">
        <v>70</v>
      </c>
      <c r="B51" s="141" t="s">
        <v>44</v>
      </c>
      <c r="C51" s="142">
        <f t="shared" si="0"/>
        <v>17</v>
      </c>
      <c r="D51" s="142">
        <f t="shared" si="4"/>
        <v>13</v>
      </c>
      <c r="E51" s="142">
        <f t="shared" si="5"/>
        <v>4</v>
      </c>
      <c r="F51" s="142">
        <f t="shared" si="1"/>
        <v>9</v>
      </c>
      <c r="G51" s="143">
        <f t="shared" si="2"/>
        <v>76.47058823529412</v>
      </c>
      <c r="H51" s="248">
        <v>-50</v>
      </c>
      <c r="I51" s="248">
        <v>-40</v>
      </c>
      <c r="J51" s="248">
        <v>-40</v>
      </c>
      <c r="K51" s="144">
        <v>-40</v>
      </c>
      <c r="L51" s="91">
        <f t="shared" si="10"/>
        <v>0</v>
      </c>
      <c r="M51" s="90"/>
      <c r="N51" s="90"/>
      <c r="O51" s="90">
        <v>150</v>
      </c>
      <c r="P51" s="90">
        <v>150</v>
      </c>
      <c r="Q51" s="90">
        <v>16</v>
      </c>
      <c r="R51" s="90"/>
      <c r="S51" s="90">
        <v>150</v>
      </c>
      <c r="T51" s="90">
        <v>110</v>
      </c>
      <c r="U51" s="90">
        <v>150</v>
      </c>
      <c r="V51" s="90">
        <v>150</v>
      </c>
      <c r="W51" s="90">
        <v>149</v>
      </c>
      <c r="X51" s="90">
        <v>150</v>
      </c>
      <c r="Y51" s="90">
        <v>150</v>
      </c>
      <c r="Z51" s="90"/>
      <c r="AA51" s="90"/>
      <c r="AB51" s="90">
        <v>150</v>
      </c>
      <c r="AC51" s="90">
        <v>150</v>
      </c>
      <c r="AD51" s="90">
        <v>150</v>
      </c>
      <c r="AE51" s="90">
        <v>150</v>
      </c>
      <c r="AF51" s="90">
        <v>89</v>
      </c>
      <c r="AG51" s="90">
        <v>150</v>
      </c>
      <c r="AH51" s="204">
        <v>150</v>
      </c>
      <c r="AI51" s="90"/>
      <c r="AJ51" s="90"/>
      <c r="AK51" s="90"/>
      <c r="AL51" s="204"/>
      <c r="AM51" s="98"/>
      <c r="AN51" s="61"/>
      <c r="AO51" s="61"/>
    </row>
    <row r="52" spans="1:41" s="173" customFormat="1" ht="34.5" customHeight="1" thickBot="1">
      <c r="A52" s="164" t="s">
        <v>71</v>
      </c>
      <c r="B52" s="164" t="s">
        <v>44</v>
      </c>
      <c r="C52" s="165">
        <f aca="true" t="shared" si="11" ref="C52:C100">D52+E52</f>
        <v>19</v>
      </c>
      <c r="D52" s="142">
        <f t="shared" si="4"/>
        <v>15</v>
      </c>
      <c r="E52" s="142">
        <f t="shared" si="5"/>
        <v>4</v>
      </c>
      <c r="F52" s="165">
        <f aca="true" t="shared" si="12" ref="F52:F100">D52-E52</f>
        <v>11</v>
      </c>
      <c r="G52" s="166">
        <f aca="true" t="shared" si="13" ref="G52:G100">SUM(D52/C52%)</f>
        <v>78.94736842105263</v>
      </c>
      <c r="H52" s="249">
        <v>-20</v>
      </c>
      <c r="I52" s="249">
        <v>-15</v>
      </c>
      <c r="J52" s="249">
        <v>-15</v>
      </c>
      <c r="K52" s="167">
        <v>-30</v>
      </c>
      <c r="L52" s="91">
        <f t="shared" si="10"/>
        <v>-15</v>
      </c>
      <c r="M52" s="170">
        <v>110</v>
      </c>
      <c r="N52" s="170">
        <v>150</v>
      </c>
      <c r="O52" s="170">
        <v>102</v>
      </c>
      <c r="P52" s="170">
        <v>150</v>
      </c>
      <c r="Q52" s="170">
        <v>150</v>
      </c>
      <c r="R52" s="170">
        <v>150</v>
      </c>
      <c r="S52" s="170"/>
      <c r="T52" s="170">
        <v>150</v>
      </c>
      <c r="U52" s="170">
        <v>122</v>
      </c>
      <c r="V52" s="170"/>
      <c r="W52" s="170">
        <v>150</v>
      </c>
      <c r="X52" s="170">
        <v>150</v>
      </c>
      <c r="Y52" s="170">
        <v>150</v>
      </c>
      <c r="Z52" s="170">
        <v>123</v>
      </c>
      <c r="AA52" s="170"/>
      <c r="AB52" s="170">
        <v>150</v>
      </c>
      <c r="AC52" s="170">
        <v>150</v>
      </c>
      <c r="AD52" s="170">
        <v>150</v>
      </c>
      <c r="AE52" s="170">
        <v>150</v>
      </c>
      <c r="AF52" s="170">
        <v>150</v>
      </c>
      <c r="AG52" s="170">
        <v>150</v>
      </c>
      <c r="AH52" s="205">
        <v>150</v>
      </c>
      <c r="AI52" s="170"/>
      <c r="AJ52" s="170"/>
      <c r="AK52" s="170"/>
      <c r="AL52" s="205"/>
      <c r="AM52" s="171"/>
      <c r="AN52" s="172"/>
      <c r="AO52" s="172"/>
    </row>
    <row r="53" spans="1:41" s="2" customFormat="1" ht="34.5" customHeight="1" thickTop="1">
      <c r="A53" s="141" t="s">
        <v>168</v>
      </c>
      <c r="B53" s="141" t="s">
        <v>250</v>
      </c>
      <c r="C53" s="142">
        <f t="shared" si="11"/>
        <v>14</v>
      </c>
      <c r="D53" s="142">
        <f t="shared" si="4"/>
        <v>6</v>
      </c>
      <c r="E53" s="142">
        <f t="shared" si="5"/>
        <v>8</v>
      </c>
      <c r="F53" s="142">
        <f t="shared" si="12"/>
        <v>-2</v>
      </c>
      <c r="G53" s="143">
        <f t="shared" si="13"/>
        <v>42.857142857142854</v>
      </c>
      <c r="H53" s="248">
        <v>40</v>
      </c>
      <c r="I53" s="248">
        <v>30</v>
      </c>
      <c r="J53" s="248">
        <v>30</v>
      </c>
      <c r="K53" s="144">
        <v>30</v>
      </c>
      <c r="L53" s="91">
        <f t="shared" si="10"/>
        <v>0</v>
      </c>
      <c r="M53" s="90">
        <v>150</v>
      </c>
      <c r="N53" s="90"/>
      <c r="O53" s="90">
        <v>116</v>
      </c>
      <c r="P53" s="90"/>
      <c r="Q53" s="90"/>
      <c r="R53" s="90"/>
      <c r="S53" s="90">
        <v>150</v>
      </c>
      <c r="T53" s="90">
        <v>113</v>
      </c>
      <c r="U53" s="90">
        <v>148</v>
      </c>
      <c r="V53" s="90">
        <v>150</v>
      </c>
      <c r="W53" s="90">
        <v>143</v>
      </c>
      <c r="X53" s="90"/>
      <c r="Y53" s="90">
        <v>103</v>
      </c>
      <c r="Z53" s="90">
        <v>132</v>
      </c>
      <c r="AA53" s="90">
        <v>150</v>
      </c>
      <c r="AB53" s="90"/>
      <c r="AC53" s="90">
        <v>133</v>
      </c>
      <c r="AD53" s="90"/>
      <c r="AE53" s="90">
        <v>117</v>
      </c>
      <c r="AF53" s="90"/>
      <c r="AG53" s="90">
        <v>150</v>
      </c>
      <c r="AH53" s="204">
        <v>150</v>
      </c>
      <c r="AI53" s="90"/>
      <c r="AJ53" s="90"/>
      <c r="AK53" s="90"/>
      <c r="AL53" s="204"/>
      <c r="AM53" s="98"/>
      <c r="AN53" s="61"/>
      <c r="AO53" s="61"/>
    </row>
    <row r="54" spans="1:41" s="190" customFormat="1" ht="34.5" customHeight="1">
      <c r="A54" s="183" t="s">
        <v>132</v>
      </c>
      <c r="B54" s="183" t="s">
        <v>47</v>
      </c>
      <c r="C54" s="184">
        <f t="shared" si="11"/>
        <v>0</v>
      </c>
      <c r="D54" s="184">
        <f t="shared" si="4"/>
        <v>0</v>
      </c>
      <c r="E54" s="184">
        <f t="shared" si="5"/>
        <v>0</v>
      </c>
      <c r="F54" s="184">
        <f t="shared" si="12"/>
        <v>0</v>
      </c>
      <c r="G54" s="185" t="e">
        <f t="shared" si="13"/>
        <v>#DIV/0!</v>
      </c>
      <c r="H54" s="250">
        <v>30</v>
      </c>
      <c r="I54" s="250">
        <v>25</v>
      </c>
      <c r="J54" s="250">
        <v>25</v>
      </c>
      <c r="K54" s="186">
        <v>25</v>
      </c>
      <c r="L54" s="187">
        <f t="shared" si="10"/>
        <v>0</v>
      </c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206"/>
      <c r="AI54" s="188"/>
      <c r="AJ54" s="188"/>
      <c r="AK54" s="188"/>
      <c r="AL54" s="206"/>
      <c r="AM54" s="188"/>
      <c r="AN54" s="189"/>
      <c r="AO54" s="189"/>
    </row>
    <row r="55" spans="1:41" s="190" customFormat="1" ht="34.5" customHeight="1">
      <c r="A55" s="183" t="s">
        <v>131</v>
      </c>
      <c r="B55" s="183" t="s">
        <v>47</v>
      </c>
      <c r="C55" s="184">
        <f t="shared" si="11"/>
        <v>0</v>
      </c>
      <c r="D55" s="184">
        <f t="shared" si="4"/>
        <v>0</v>
      </c>
      <c r="E55" s="184">
        <f t="shared" si="5"/>
        <v>0</v>
      </c>
      <c r="F55" s="184">
        <f t="shared" si="12"/>
        <v>0</v>
      </c>
      <c r="G55" s="185" t="e">
        <f t="shared" si="13"/>
        <v>#DIV/0!</v>
      </c>
      <c r="H55" s="250">
        <v>50</v>
      </c>
      <c r="I55" s="250">
        <v>40</v>
      </c>
      <c r="J55" s="250">
        <v>40</v>
      </c>
      <c r="K55" s="186">
        <v>40</v>
      </c>
      <c r="L55" s="187">
        <f t="shared" si="10"/>
        <v>0</v>
      </c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206"/>
      <c r="AI55" s="188"/>
      <c r="AJ55" s="188"/>
      <c r="AK55" s="188"/>
      <c r="AL55" s="206"/>
      <c r="AM55" s="188"/>
      <c r="AN55" s="189"/>
      <c r="AO55" s="189"/>
    </row>
    <row r="56" spans="1:41" s="190" customFormat="1" ht="34.5" customHeight="1">
      <c r="A56" s="183" t="s">
        <v>177</v>
      </c>
      <c r="B56" s="183" t="s">
        <v>47</v>
      </c>
      <c r="C56" s="184">
        <f>D56+E56</f>
        <v>0</v>
      </c>
      <c r="D56" s="184">
        <f t="shared" si="4"/>
        <v>0</v>
      </c>
      <c r="E56" s="184">
        <f t="shared" si="5"/>
        <v>0</v>
      </c>
      <c r="F56" s="184">
        <f>D56-E56</f>
        <v>0</v>
      </c>
      <c r="G56" s="185" t="e">
        <f>SUM(D56/C56%)</f>
        <v>#DIV/0!</v>
      </c>
      <c r="H56" s="250">
        <v>30</v>
      </c>
      <c r="I56" s="250">
        <v>55</v>
      </c>
      <c r="J56" s="250">
        <v>55</v>
      </c>
      <c r="K56" s="186">
        <v>55</v>
      </c>
      <c r="L56" s="187">
        <f t="shared" si="10"/>
        <v>0</v>
      </c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206"/>
      <c r="AI56" s="188"/>
      <c r="AJ56" s="188"/>
      <c r="AK56" s="188"/>
      <c r="AL56" s="206"/>
      <c r="AM56" s="188"/>
      <c r="AN56" s="189"/>
      <c r="AO56" s="189"/>
    </row>
    <row r="57" spans="1:41" s="2" customFormat="1" ht="34.5" customHeight="1">
      <c r="A57" s="141" t="s">
        <v>174</v>
      </c>
      <c r="B57" s="141" t="s">
        <v>47</v>
      </c>
      <c r="C57" s="142">
        <f>D57+E57</f>
        <v>17</v>
      </c>
      <c r="D57" s="142">
        <f t="shared" si="4"/>
        <v>6</v>
      </c>
      <c r="E57" s="142">
        <f t="shared" si="5"/>
        <v>11</v>
      </c>
      <c r="F57" s="142">
        <f>D57-E57</f>
        <v>-5</v>
      </c>
      <c r="G57" s="143">
        <f>SUM(D57/C57%)</f>
        <v>35.29411764705882</v>
      </c>
      <c r="H57" s="248">
        <v>40</v>
      </c>
      <c r="I57" s="248">
        <v>55</v>
      </c>
      <c r="J57" s="248">
        <v>55</v>
      </c>
      <c r="K57" s="144">
        <v>60</v>
      </c>
      <c r="L57" s="91">
        <f t="shared" si="10"/>
        <v>5</v>
      </c>
      <c r="M57" s="90">
        <v>150</v>
      </c>
      <c r="N57" s="90">
        <v>150</v>
      </c>
      <c r="O57" s="90">
        <v>113</v>
      </c>
      <c r="P57" s="90">
        <v>125</v>
      </c>
      <c r="Q57" s="90"/>
      <c r="R57" s="90">
        <v>134</v>
      </c>
      <c r="S57" s="90">
        <v>150</v>
      </c>
      <c r="T57" s="90">
        <v>150</v>
      </c>
      <c r="U57" s="90">
        <v>150</v>
      </c>
      <c r="V57" s="90"/>
      <c r="W57" s="90">
        <v>136</v>
      </c>
      <c r="X57" s="90"/>
      <c r="Y57" s="90">
        <v>126</v>
      </c>
      <c r="Z57" s="90">
        <v>109</v>
      </c>
      <c r="AA57" s="90">
        <v>137</v>
      </c>
      <c r="AB57" s="90"/>
      <c r="AC57" s="90">
        <v>103</v>
      </c>
      <c r="AD57" s="90">
        <v>119</v>
      </c>
      <c r="AE57" s="90">
        <v>135</v>
      </c>
      <c r="AF57" s="90">
        <v>150</v>
      </c>
      <c r="AG57" s="90"/>
      <c r="AH57" s="204">
        <v>121</v>
      </c>
      <c r="AI57" s="90"/>
      <c r="AJ57" s="90"/>
      <c r="AK57" s="90"/>
      <c r="AL57" s="204"/>
      <c r="AM57" s="98"/>
      <c r="AN57" s="61"/>
      <c r="AO57" s="61"/>
    </row>
    <row r="58" spans="1:41" s="2" customFormat="1" ht="34.5" customHeight="1">
      <c r="A58" s="141" t="s">
        <v>264</v>
      </c>
      <c r="B58" s="141" t="s">
        <v>47</v>
      </c>
      <c r="C58" s="142">
        <f>D58+E58</f>
        <v>4</v>
      </c>
      <c r="D58" s="142">
        <f>COUNTIF(M58:AL58,"150")</f>
        <v>1</v>
      </c>
      <c r="E58" s="142">
        <f>COUNTIF(M58:AL58,"&lt;150")</f>
        <v>3</v>
      </c>
      <c r="F58" s="142">
        <f>D58-E58</f>
        <v>-2</v>
      </c>
      <c r="G58" s="143">
        <f>SUM(D58/C58%)</f>
        <v>25</v>
      </c>
      <c r="H58" s="248"/>
      <c r="I58" s="248"/>
      <c r="J58" s="248">
        <v>25</v>
      </c>
      <c r="K58" s="144">
        <v>30</v>
      </c>
      <c r="L58" s="91">
        <f t="shared" si="10"/>
        <v>5</v>
      </c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>
        <v>131</v>
      </c>
      <c r="AD58" s="90"/>
      <c r="AE58" s="90">
        <v>150</v>
      </c>
      <c r="AF58" s="90">
        <v>100</v>
      </c>
      <c r="AG58" s="90">
        <v>125</v>
      </c>
      <c r="AH58" s="204"/>
      <c r="AI58" s="90"/>
      <c r="AJ58" s="90"/>
      <c r="AK58" s="90"/>
      <c r="AL58" s="204"/>
      <c r="AM58" s="98"/>
      <c r="AN58" s="61"/>
      <c r="AO58" s="61"/>
    </row>
    <row r="59" spans="1:41" s="2" customFormat="1" ht="34.5" customHeight="1">
      <c r="A59" s="141" t="s">
        <v>169</v>
      </c>
      <c r="B59" s="141" t="s">
        <v>47</v>
      </c>
      <c r="C59" s="142">
        <f>D59+E59</f>
        <v>2</v>
      </c>
      <c r="D59" s="142">
        <f t="shared" si="4"/>
        <v>0</v>
      </c>
      <c r="E59" s="142">
        <f t="shared" si="5"/>
        <v>2</v>
      </c>
      <c r="F59" s="142">
        <f>D59-E59</f>
        <v>-2</v>
      </c>
      <c r="G59" s="143">
        <f>SUM(D59/C59%)</f>
        <v>0</v>
      </c>
      <c r="H59" s="248">
        <v>20</v>
      </c>
      <c r="I59" s="248">
        <v>15</v>
      </c>
      <c r="J59" s="248">
        <v>15</v>
      </c>
      <c r="K59" s="144">
        <v>25</v>
      </c>
      <c r="L59" s="91">
        <f t="shared" si="10"/>
        <v>10</v>
      </c>
      <c r="M59" s="90"/>
      <c r="N59" s="90"/>
      <c r="O59" s="90"/>
      <c r="P59" s="90"/>
      <c r="Q59" s="90"/>
      <c r="R59" s="90"/>
      <c r="S59" s="90"/>
      <c r="T59" s="90"/>
      <c r="U59" s="90"/>
      <c r="V59" s="90">
        <v>100</v>
      </c>
      <c r="W59" s="90"/>
      <c r="X59" s="90"/>
      <c r="Y59" s="90">
        <v>95</v>
      </c>
      <c r="Z59" s="90"/>
      <c r="AA59" s="90"/>
      <c r="AB59" s="90"/>
      <c r="AC59" s="90"/>
      <c r="AD59" s="90"/>
      <c r="AE59" s="90"/>
      <c r="AF59" s="90"/>
      <c r="AG59" s="90"/>
      <c r="AH59" s="204"/>
      <c r="AI59" s="90"/>
      <c r="AJ59" s="90"/>
      <c r="AK59" s="90"/>
      <c r="AL59" s="204"/>
      <c r="AM59" s="98"/>
      <c r="AN59" s="61"/>
      <c r="AO59" s="61"/>
    </row>
    <row r="60" spans="1:41" s="2" customFormat="1" ht="34.5" customHeight="1">
      <c r="A60" s="141" t="s">
        <v>72</v>
      </c>
      <c r="B60" s="141" t="s">
        <v>194</v>
      </c>
      <c r="C60" s="142">
        <f t="shared" si="11"/>
        <v>19</v>
      </c>
      <c r="D60" s="142">
        <f t="shared" si="4"/>
        <v>5</v>
      </c>
      <c r="E60" s="142">
        <f t="shared" si="5"/>
        <v>14</v>
      </c>
      <c r="F60" s="142">
        <f t="shared" si="12"/>
        <v>-9</v>
      </c>
      <c r="G60" s="143">
        <f t="shared" si="13"/>
        <v>26.31578947368421</v>
      </c>
      <c r="H60" s="248">
        <v>20</v>
      </c>
      <c r="I60" s="248">
        <v>15</v>
      </c>
      <c r="J60" s="248">
        <v>15</v>
      </c>
      <c r="K60" s="144">
        <v>25</v>
      </c>
      <c r="L60" s="91">
        <f t="shared" si="10"/>
        <v>10</v>
      </c>
      <c r="M60" s="90"/>
      <c r="N60" s="90">
        <v>141</v>
      </c>
      <c r="O60" s="90">
        <v>82</v>
      </c>
      <c r="P60" s="90">
        <v>120</v>
      </c>
      <c r="Q60" s="90">
        <v>123</v>
      </c>
      <c r="R60" s="90">
        <v>150</v>
      </c>
      <c r="S60" s="90">
        <v>117</v>
      </c>
      <c r="T60" s="90">
        <v>150</v>
      </c>
      <c r="U60" s="90"/>
      <c r="V60" s="90">
        <v>138</v>
      </c>
      <c r="W60" s="90">
        <v>150</v>
      </c>
      <c r="X60" s="90">
        <v>105</v>
      </c>
      <c r="Y60" s="90">
        <v>122</v>
      </c>
      <c r="Z60" s="90">
        <v>126</v>
      </c>
      <c r="AA60" s="90">
        <v>150</v>
      </c>
      <c r="AB60" s="90">
        <v>147</v>
      </c>
      <c r="AC60" s="90"/>
      <c r="AD60" s="90">
        <v>133</v>
      </c>
      <c r="AE60" s="90">
        <v>118</v>
      </c>
      <c r="AF60" s="90">
        <v>147</v>
      </c>
      <c r="AG60" s="90">
        <v>150</v>
      </c>
      <c r="AH60" s="204">
        <v>138</v>
      </c>
      <c r="AI60" s="90"/>
      <c r="AJ60" s="90"/>
      <c r="AK60" s="90"/>
      <c r="AL60" s="204"/>
      <c r="AM60" s="98"/>
      <c r="AN60" s="61"/>
      <c r="AO60" s="61"/>
    </row>
    <row r="61" spans="1:41" s="190" customFormat="1" ht="34.5" customHeight="1">
      <c r="A61" s="183" t="s">
        <v>176</v>
      </c>
      <c r="B61" s="183" t="s">
        <v>47</v>
      </c>
      <c r="C61" s="184">
        <f>D61+E61</f>
        <v>0</v>
      </c>
      <c r="D61" s="184">
        <f t="shared" si="4"/>
        <v>0</v>
      </c>
      <c r="E61" s="184">
        <f t="shared" si="5"/>
        <v>0</v>
      </c>
      <c r="F61" s="184">
        <f>D61-E61</f>
        <v>0</v>
      </c>
      <c r="G61" s="185" t="e">
        <f>SUM(D61/C61%)</f>
        <v>#DIV/0!</v>
      </c>
      <c r="H61" s="250">
        <v>30</v>
      </c>
      <c r="I61" s="250">
        <v>25</v>
      </c>
      <c r="J61" s="250">
        <v>25</v>
      </c>
      <c r="K61" s="186">
        <v>25</v>
      </c>
      <c r="L61" s="187">
        <f t="shared" si="10"/>
        <v>0</v>
      </c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206"/>
      <c r="AI61" s="188"/>
      <c r="AJ61" s="188"/>
      <c r="AK61" s="188"/>
      <c r="AL61" s="206"/>
      <c r="AM61" s="188"/>
      <c r="AN61" s="189"/>
      <c r="AO61" s="189"/>
    </row>
    <row r="62" spans="1:41" s="2" customFormat="1" ht="34.5" customHeight="1">
      <c r="A62" s="141" t="s">
        <v>259</v>
      </c>
      <c r="B62" s="141" t="s">
        <v>47</v>
      </c>
      <c r="C62" s="142">
        <f>D62+E62</f>
        <v>1</v>
      </c>
      <c r="D62" s="142">
        <f>COUNTIF(M62:AL62,"150")</f>
        <v>0</v>
      </c>
      <c r="E62" s="142">
        <f>COUNTIF(M62:AL62,"&lt;150")</f>
        <v>1</v>
      </c>
      <c r="F62" s="142">
        <f>D62-E62</f>
        <v>-1</v>
      </c>
      <c r="G62" s="143">
        <f>SUM(D62/C62%)</f>
        <v>0</v>
      </c>
      <c r="H62" s="248"/>
      <c r="I62" s="248"/>
      <c r="J62" s="248">
        <v>25</v>
      </c>
      <c r="K62" s="144">
        <v>25</v>
      </c>
      <c r="L62" s="91">
        <f t="shared" si="10"/>
        <v>0</v>
      </c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>
        <v>84</v>
      </c>
      <c r="AA62" s="90"/>
      <c r="AB62" s="90"/>
      <c r="AC62" s="90"/>
      <c r="AD62" s="90"/>
      <c r="AE62" s="90"/>
      <c r="AF62" s="90"/>
      <c r="AG62" s="90"/>
      <c r="AH62" s="204"/>
      <c r="AI62" s="90"/>
      <c r="AJ62" s="90"/>
      <c r="AK62" s="90"/>
      <c r="AL62" s="204"/>
      <c r="AM62" s="98"/>
      <c r="AN62" s="61"/>
      <c r="AO62" s="61"/>
    </row>
    <row r="63" spans="1:41" s="2" customFormat="1" ht="34.5" customHeight="1">
      <c r="A63" s="141" t="s">
        <v>73</v>
      </c>
      <c r="B63" s="141" t="s">
        <v>47</v>
      </c>
      <c r="C63" s="142">
        <f t="shared" si="11"/>
        <v>7</v>
      </c>
      <c r="D63" s="142">
        <f t="shared" si="4"/>
        <v>3</v>
      </c>
      <c r="E63" s="142">
        <f t="shared" si="5"/>
        <v>4</v>
      </c>
      <c r="F63" s="142">
        <f t="shared" si="12"/>
        <v>-1</v>
      </c>
      <c r="G63" s="143">
        <f t="shared" si="13"/>
        <v>42.857142857142854</v>
      </c>
      <c r="H63" s="248">
        <v>70</v>
      </c>
      <c r="I63" s="248">
        <v>65</v>
      </c>
      <c r="J63" s="248">
        <v>55</v>
      </c>
      <c r="K63" s="144">
        <v>55</v>
      </c>
      <c r="L63" s="91">
        <f t="shared" si="10"/>
        <v>0</v>
      </c>
      <c r="M63" s="90">
        <v>150</v>
      </c>
      <c r="N63" s="90">
        <v>150</v>
      </c>
      <c r="O63" s="90"/>
      <c r="P63" s="90"/>
      <c r="Q63" s="90">
        <v>149</v>
      </c>
      <c r="R63" s="90"/>
      <c r="S63" s="90"/>
      <c r="T63" s="90">
        <v>146</v>
      </c>
      <c r="U63" s="90">
        <v>99</v>
      </c>
      <c r="V63" s="90"/>
      <c r="W63" s="90"/>
      <c r="X63" s="90">
        <v>150</v>
      </c>
      <c r="Y63" s="90"/>
      <c r="Z63" s="90"/>
      <c r="AA63" s="90"/>
      <c r="AB63" s="90">
        <v>144</v>
      </c>
      <c r="AC63" s="90"/>
      <c r="AD63" s="90"/>
      <c r="AE63" s="90"/>
      <c r="AF63" s="90"/>
      <c r="AG63" s="90"/>
      <c r="AH63" s="204"/>
      <c r="AI63" s="90"/>
      <c r="AJ63" s="90"/>
      <c r="AK63" s="90"/>
      <c r="AL63" s="204"/>
      <c r="AM63" s="98"/>
      <c r="AN63" s="61"/>
      <c r="AO63" s="61"/>
    </row>
    <row r="64" spans="1:41" s="2" customFormat="1" ht="34.5" customHeight="1">
      <c r="A64" s="141" t="s">
        <v>74</v>
      </c>
      <c r="B64" s="141" t="s">
        <v>47</v>
      </c>
      <c r="C64" s="142">
        <f>D64+E64</f>
        <v>19</v>
      </c>
      <c r="D64" s="142">
        <f t="shared" si="4"/>
        <v>10</v>
      </c>
      <c r="E64" s="142">
        <f t="shared" si="5"/>
        <v>9</v>
      </c>
      <c r="F64" s="142">
        <f>D64-E64</f>
        <v>1</v>
      </c>
      <c r="G64" s="143">
        <f>SUM(D64/C64%)</f>
        <v>52.63157894736842</v>
      </c>
      <c r="H64" s="248">
        <v>55</v>
      </c>
      <c r="I64" s="248">
        <v>50</v>
      </c>
      <c r="J64" s="248">
        <v>40</v>
      </c>
      <c r="K64" s="144">
        <v>40</v>
      </c>
      <c r="L64" s="91">
        <f t="shared" si="10"/>
        <v>0</v>
      </c>
      <c r="M64" s="90"/>
      <c r="N64" s="90">
        <v>104</v>
      </c>
      <c r="O64" s="90">
        <v>150</v>
      </c>
      <c r="P64" s="90">
        <v>150</v>
      </c>
      <c r="Q64" s="90">
        <v>150</v>
      </c>
      <c r="R64" s="90">
        <v>139</v>
      </c>
      <c r="S64" s="90">
        <v>122</v>
      </c>
      <c r="T64" s="90">
        <v>86</v>
      </c>
      <c r="U64" s="90">
        <v>116</v>
      </c>
      <c r="V64" s="90">
        <v>150</v>
      </c>
      <c r="W64" s="90">
        <v>150</v>
      </c>
      <c r="X64" s="90">
        <v>143</v>
      </c>
      <c r="Y64" s="90">
        <v>150</v>
      </c>
      <c r="Z64" s="90">
        <v>150</v>
      </c>
      <c r="AA64" s="90">
        <v>150</v>
      </c>
      <c r="AB64" s="90">
        <v>88</v>
      </c>
      <c r="AC64" s="90">
        <v>101</v>
      </c>
      <c r="AD64" s="90">
        <v>148</v>
      </c>
      <c r="AE64" s="90"/>
      <c r="AF64" s="90"/>
      <c r="AG64" s="90">
        <v>150</v>
      </c>
      <c r="AH64" s="204">
        <v>150</v>
      </c>
      <c r="AI64" s="90"/>
      <c r="AJ64" s="90"/>
      <c r="AK64" s="90"/>
      <c r="AL64" s="204"/>
      <c r="AM64" s="98"/>
      <c r="AN64" s="61"/>
      <c r="AO64" s="61"/>
    </row>
    <row r="65" spans="1:41" s="173" customFormat="1" ht="34.5" customHeight="1" thickBot="1">
      <c r="A65" s="164" t="s">
        <v>204</v>
      </c>
      <c r="B65" s="164" t="s">
        <v>47</v>
      </c>
      <c r="C65" s="165">
        <f t="shared" si="11"/>
        <v>17</v>
      </c>
      <c r="D65" s="142">
        <f t="shared" si="4"/>
        <v>6</v>
      </c>
      <c r="E65" s="142">
        <f t="shared" si="5"/>
        <v>11</v>
      </c>
      <c r="F65" s="165">
        <f t="shared" si="12"/>
        <v>-5</v>
      </c>
      <c r="G65" s="166">
        <f t="shared" si="13"/>
        <v>35.29411764705882</v>
      </c>
      <c r="H65" s="249">
        <v>55</v>
      </c>
      <c r="I65" s="249">
        <v>50</v>
      </c>
      <c r="J65" s="249">
        <v>50</v>
      </c>
      <c r="K65" s="167">
        <v>55</v>
      </c>
      <c r="L65" s="91">
        <f t="shared" si="10"/>
        <v>5</v>
      </c>
      <c r="M65" s="170">
        <v>104</v>
      </c>
      <c r="N65" s="170"/>
      <c r="O65" s="170"/>
      <c r="P65" s="170">
        <v>150</v>
      </c>
      <c r="Q65" s="170">
        <v>128</v>
      </c>
      <c r="R65" s="170">
        <v>127</v>
      </c>
      <c r="S65" s="170">
        <v>108</v>
      </c>
      <c r="T65" s="170"/>
      <c r="U65" s="170">
        <v>150</v>
      </c>
      <c r="V65" s="170">
        <v>136</v>
      </c>
      <c r="W65" s="170">
        <v>149</v>
      </c>
      <c r="X65" s="170">
        <v>135</v>
      </c>
      <c r="Y65" s="170"/>
      <c r="Z65" s="170"/>
      <c r="AA65" s="170">
        <v>123</v>
      </c>
      <c r="AB65" s="170">
        <v>143</v>
      </c>
      <c r="AC65" s="170">
        <v>86</v>
      </c>
      <c r="AD65" s="170">
        <v>81</v>
      </c>
      <c r="AE65" s="170">
        <v>150</v>
      </c>
      <c r="AF65" s="170">
        <v>150</v>
      </c>
      <c r="AG65" s="170">
        <v>150</v>
      </c>
      <c r="AH65" s="205">
        <v>150</v>
      </c>
      <c r="AI65" s="170"/>
      <c r="AJ65" s="170"/>
      <c r="AK65" s="170"/>
      <c r="AL65" s="205"/>
      <c r="AM65" s="171"/>
      <c r="AN65" s="172"/>
      <c r="AO65" s="172"/>
    </row>
    <row r="66" spans="1:41" s="190" customFormat="1" ht="34.5" customHeight="1" thickTop="1">
      <c r="A66" s="141" t="s">
        <v>77</v>
      </c>
      <c r="B66" s="183" t="s">
        <v>3</v>
      </c>
      <c r="C66" s="184">
        <f t="shared" si="11"/>
        <v>0</v>
      </c>
      <c r="D66" s="142">
        <f t="shared" si="4"/>
        <v>0</v>
      </c>
      <c r="E66" s="142">
        <f t="shared" si="5"/>
        <v>0</v>
      </c>
      <c r="F66" s="184">
        <f t="shared" si="12"/>
        <v>0</v>
      </c>
      <c r="G66" s="185" t="e">
        <f t="shared" si="13"/>
        <v>#DIV/0!</v>
      </c>
      <c r="H66" s="250">
        <v>55</v>
      </c>
      <c r="I66" s="250">
        <v>50</v>
      </c>
      <c r="J66" s="250">
        <v>50</v>
      </c>
      <c r="K66" s="186">
        <v>50</v>
      </c>
      <c r="L66" s="91">
        <f t="shared" si="10"/>
        <v>0</v>
      </c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206"/>
      <c r="AI66" s="188"/>
      <c r="AJ66" s="188"/>
      <c r="AK66" s="188"/>
      <c r="AL66" s="206"/>
      <c r="AM66" s="188"/>
      <c r="AN66" s="189"/>
      <c r="AO66" s="189"/>
    </row>
    <row r="67" spans="1:41" s="190" customFormat="1" ht="34.5" customHeight="1">
      <c r="A67" s="141" t="s">
        <v>118</v>
      </c>
      <c r="B67" s="183" t="s">
        <v>3</v>
      </c>
      <c r="C67" s="184">
        <f t="shared" si="11"/>
        <v>0</v>
      </c>
      <c r="D67" s="142">
        <f t="shared" si="4"/>
        <v>0</v>
      </c>
      <c r="E67" s="142">
        <f t="shared" si="5"/>
        <v>0</v>
      </c>
      <c r="F67" s="184">
        <f t="shared" si="12"/>
        <v>0</v>
      </c>
      <c r="G67" s="185" t="e">
        <f t="shared" si="13"/>
        <v>#DIV/0!</v>
      </c>
      <c r="H67" s="250">
        <v>75</v>
      </c>
      <c r="I67" s="250">
        <v>65</v>
      </c>
      <c r="J67" s="250">
        <v>65</v>
      </c>
      <c r="K67" s="186">
        <v>65</v>
      </c>
      <c r="L67" s="91">
        <f t="shared" si="10"/>
        <v>0</v>
      </c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206"/>
      <c r="AI67" s="188"/>
      <c r="AJ67" s="188"/>
      <c r="AK67" s="188"/>
      <c r="AL67" s="206"/>
      <c r="AM67" s="188"/>
      <c r="AN67" s="189"/>
      <c r="AO67" s="189"/>
    </row>
    <row r="68" spans="1:41" s="190" customFormat="1" ht="34.5" customHeight="1">
      <c r="A68" s="141" t="s">
        <v>83</v>
      </c>
      <c r="B68" s="183" t="s">
        <v>3</v>
      </c>
      <c r="C68" s="184">
        <f>D68+E68</f>
        <v>0</v>
      </c>
      <c r="D68" s="142">
        <f t="shared" si="4"/>
        <v>0</v>
      </c>
      <c r="E68" s="142">
        <f t="shared" si="5"/>
        <v>0</v>
      </c>
      <c r="F68" s="184">
        <f>D68-E68</f>
        <v>0</v>
      </c>
      <c r="G68" s="185" t="e">
        <f>SUM(D68/C68%)</f>
        <v>#DIV/0!</v>
      </c>
      <c r="H68" s="250">
        <v>40</v>
      </c>
      <c r="I68" s="250">
        <v>35</v>
      </c>
      <c r="J68" s="250">
        <v>35</v>
      </c>
      <c r="K68" s="186">
        <v>35</v>
      </c>
      <c r="L68" s="91">
        <f t="shared" si="10"/>
        <v>0</v>
      </c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  <c r="AH68" s="206"/>
      <c r="AI68" s="188"/>
      <c r="AJ68" s="188"/>
      <c r="AK68" s="188"/>
      <c r="AL68" s="206"/>
      <c r="AM68" s="188"/>
      <c r="AN68" s="189"/>
      <c r="AO68" s="189"/>
    </row>
    <row r="69" spans="1:41" s="197" customFormat="1" ht="34.5" customHeight="1" thickBot="1">
      <c r="A69" s="164" t="s">
        <v>170</v>
      </c>
      <c r="B69" s="191" t="s">
        <v>3</v>
      </c>
      <c r="C69" s="192">
        <f t="shared" si="11"/>
        <v>0</v>
      </c>
      <c r="D69" s="142">
        <f t="shared" si="4"/>
        <v>0</v>
      </c>
      <c r="E69" s="142">
        <f t="shared" si="5"/>
        <v>0</v>
      </c>
      <c r="F69" s="192">
        <f t="shared" si="12"/>
        <v>0</v>
      </c>
      <c r="G69" s="193" t="e">
        <f t="shared" si="13"/>
        <v>#DIV/0!</v>
      </c>
      <c r="H69" s="251">
        <v>50</v>
      </c>
      <c r="I69" s="251">
        <v>45</v>
      </c>
      <c r="J69" s="251">
        <v>45</v>
      </c>
      <c r="K69" s="194">
        <v>45</v>
      </c>
      <c r="L69" s="91">
        <f t="shared" si="10"/>
        <v>0</v>
      </c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207"/>
      <c r="AI69" s="195"/>
      <c r="AJ69" s="195"/>
      <c r="AK69" s="195"/>
      <c r="AL69" s="207"/>
      <c r="AM69" s="195"/>
      <c r="AN69" s="196"/>
      <c r="AO69" s="196"/>
    </row>
    <row r="70" spans="1:41" s="2" customFormat="1" ht="34.5" customHeight="1" thickTop="1">
      <c r="A70" s="141" t="s">
        <v>75</v>
      </c>
      <c r="B70" s="141" t="s">
        <v>196</v>
      </c>
      <c r="C70" s="142">
        <f>D70+E70</f>
        <v>14</v>
      </c>
      <c r="D70" s="142">
        <f t="shared" si="4"/>
        <v>4</v>
      </c>
      <c r="E70" s="142">
        <f t="shared" si="5"/>
        <v>10</v>
      </c>
      <c r="F70" s="142">
        <f>D70-E70</f>
        <v>-6</v>
      </c>
      <c r="G70" s="143">
        <f>SUM(D70/C70%)</f>
        <v>28.57142857142857</v>
      </c>
      <c r="H70" s="248">
        <v>75</v>
      </c>
      <c r="I70" s="248">
        <v>65</v>
      </c>
      <c r="J70" s="248">
        <v>60</v>
      </c>
      <c r="K70" s="144">
        <v>60</v>
      </c>
      <c r="L70" s="91">
        <f t="shared" si="10"/>
        <v>0</v>
      </c>
      <c r="M70" s="90">
        <v>118</v>
      </c>
      <c r="N70" s="90">
        <v>150</v>
      </c>
      <c r="O70" s="90"/>
      <c r="P70" s="90">
        <v>119</v>
      </c>
      <c r="Q70" s="90"/>
      <c r="R70" s="90">
        <v>93</v>
      </c>
      <c r="S70" s="90">
        <v>126</v>
      </c>
      <c r="T70" s="90">
        <v>127</v>
      </c>
      <c r="U70" s="90">
        <v>118</v>
      </c>
      <c r="V70" s="90"/>
      <c r="W70" s="90">
        <v>150</v>
      </c>
      <c r="X70" s="90">
        <v>124</v>
      </c>
      <c r="Y70" s="90"/>
      <c r="Z70" s="90"/>
      <c r="AA70" s="90">
        <v>150</v>
      </c>
      <c r="AB70" s="90">
        <v>150</v>
      </c>
      <c r="AC70" s="90"/>
      <c r="AD70" s="90">
        <v>113</v>
      </c>
      <c r="AE70" s="90">
        <v>143</v>
      </c>
      <c r="AF70" s="90">
        <v>125</v>
      </c>
      <c r="AG70" s="90"/>
      <c r="AH70" s="204"/>
      <c r="AI70" s="90"/>
      <c r="AJ70" s="90"/>
      <c r="AK70" s="90"/>
      <c r="AL70" s="204"/>
      <c r="AM70" s="98"/>
      <c r="AN70" s="61"/>
      <c r="AO70" s="61"/>
    </row>
    <row r="71" spans="1:41" s="190" customFormat="1" ht="34.5" customHeight="1">
      <c r="A71" s="183" t="s">
        <v>175</v>
      </c>
      <c r="B71" s="183" t="s">
        <v>2</v>
      </c>
      <c r="C71" s="184">
        <f>D71+E71</f>
        <v>0</v>
      </c>
      <c r="D71" s="184">
        <f t="shared" si="4"/>
        <v>0</v>
      </c>
      <c r="E71" s="184">
        <f t="shared" si="5"/>
        <v>0</v>
      </c>
      <c r="F71" s="184">
        <f>D71-E71</f>
        <v>0</v>
      </c>
      <c r="G71" s="185" t="e">
        <f>SUM(D71/C71%)</f>
        <v>#DIV/0!</v>
      </c>
      <c r="H71" s="250">
        <v>30</v>
      </c>
      <c r="I71" s="250">
        <v>20</v>
      </c>
      <c r="J71" s="250">
        <v>20</v>
      </c>
      <c r="K71" s="186">
        <v>20</v>
      </c>
      <c r="L71" s="187">
        <f t="shared" si="10"/>
        <v>0</v>
      </c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206"/>
      <c r="AI71" s="188"/>
      <c r="AJ71" s="188"/>
      <c r="AK71" s="188"/>
      <c r="AL71" s="206"/>
      <c r="AM71" s="188"/>
      <c r="AN71" s="189"/>
      <c r="AO71" s="189"/>
    </row>
    <row r="72" spans="1:41" s="63" customFormat="1" ht="34.5" customHeight="1">
      <c r="A72" s="141" t="s">
        <v>115</v>
      </c>
      <c r="B72" s="141" t="s">
        <v>183</v>
      </c>
      <c r="C72" s="142">
        <f>D72+E72</f>
        <v>7</v>
      </c>
      <c r="D72" s="142">
        <f>COUNTIF(M72:AL72,"150")</f>
        <v>6</v>
      </c>
      <c r="E72" s="142">
        <f>COUNTIF(M72:AL72,"&lt;150")</f>
        <v>1</v>
      </c>
      <c r="F72" s="142">
        <f>D72-E72</f>
        <v>5</v>
      </c>
      <c r="G72" s="143">
        <f>SUM(D72/C72%)</f>
        <v>85.71428571428571</v>
      </c>
      <c r="H72" s="248">
        <v>60</v>
      </c>
      <c r="I72" s="248">
        <v>55</v>
      </c>
      <c r="J72" s="248">
        <v>55</v>
      </c>
      <c r="K72" s="144">
        <v>50</v>
      </c>
      <c r="L72" s="91">
        <f t="shared" si="10"/>
        <v>-5</v>
      </c>
      <c r="M72" s="90"/>
      <c r="N72" s="90"/>
      <c r="O72" s="90"/>
      <c r="P72" s="90">
        <v>150</v>
      </c>
      <c r="Q72" s="90">
        <v>150</v>
      </c>
      <c r="R72" s="90"/>
      <c r="S72" s="90"/>
      <c r="T72" s="90"/>
      <c r="U72" s="90"/>
      <c r="V72" s="90">
        <v>150</v>
      </c>
      <c r="W72" s="90"/>
      <c r="X72" s="90"/>
      <c r="Y72" s="90">
        <v>127</v>
      </c>
      <c r="Z72" s="90">
        <v>150</v>
      </c>
      <c r="AA72" s="90"/>
      <c r="AB72" s="90">
        <v>150</v>
      </c>
      <c r="AC72" s="90"/>
      <c r="AD72" s="90"/>
      <c r="AE72" s="90">
        <v>150</v>
      </c>
      <c r="AF72" s="90"/>
      <c r="AG72" s="90"/>
      <c r="AH72" s="204"/>
      <c r="AI72" s="90"/>
      <c r="AJ72" s="90"/>
      <c r="AK72" s="90"/>
      <c r="AL72" s="204"/>
      <c r="AM72" s="90"/>
      <c r="AN72" s="61"/>
      <c r="AO72" s="61"/>
    </row>
    <row r="73" spans="1:41" s="2" customFormat="1" ht="34.5" customHeight="1">
      <c r="A73" s="141" t="s">
        <v>133</v>
      </c>
      <c r="B73" s="141" t="s">
        <v>183</v>
      </c>
      <c r="C73" s="142">
        <f>D73+E73</f>
        <v>21</v>
      </c>
      <c r="D73" s="142">
        <f t="shared" si="4"/>
        <v>6</v>
      </c>
      <c r="E73" s="142">
        <f t="shared" si="5"/>
        <v>15</v>
      </c>
      <c r="F73" s="142">
        <f>D73-E73</f>
        <v>-9</v>
      </c>
      <c r="G73" s="143">
        <f>SUM(D73/C73%)</f>
        <v>28.571428571428573</v>
      </c>
      <c r="H73" s="248">
        <v>75</v>
      </c>
      <c r="I73" s="248">
        <v>65</v>
      </c>
      <c r="J73" s="248">
        <v>60</v>
      </c>
      <c r="K73" s="144">
        <v>60</v>
      </c>
      <c r="L73" s="91">
        <f t="shared" si="10"/>
        <v>0</v>
      </c>
      <c r="M73" s="90">
        <v>150</v>
      </c>
      <c r="N73" s="90">
        <v>138</v>
      </c>
      <c r="O73" s="90">
        <v>150</v>
      </c>
      <c r="P73" s="90">
        <v>111</v>
      </c>
      <c r="Q73" s="90">
        <v>142</v>
      </c>
      <c r="R73" s="90">
        <v>150</v>
      </c>
      <c r="S73" s="90">
        <v>114</v>
      </c>
      <c r="T73" s="90">
        <v>150</v>
      </c>
      <c r="U73" s="90">
        <v>150</v>
      </c>
      <c r="V73" s="90">
        <v>150</v>
      </c>
      <c r="W73" s="90">
        <v>149</v>
      </c>
      <c r="X73" s="90">
        <v>107</v>
      </c>
      <c r="Y73" s="90">
        <v>131</v>
      </c>
      <c r="Z73" s="90">
        <v>130</v>
      </c>
      <c r="AA73" s="90">
        <v>119</v>
      </c>
      <c r="AB73" s="90">
        <v>108</v>
      </c>
      <c r="AC73" s="90"/>
      <c r="AD73" s="90">
        <v>148</v>
      </c>
      <c r="AE73" s="90">
        <v>133</v>
      </c>
      <c r="AF73" s="90">
        <v>147</v>
      </c>
      <c r="AG73" s="90">
        <v>124</v>
      </c>
      <c r="AH73" s="204">
        <v>101</v>
      </c>
      <c r="AI73" s="90"/>
      <c r="AJ73" s="90"/>
      <c r="AK73" s="90"/>
      <c r="AL73" s="204"/>
      <c r="AM73" s="98"/>
      <c r="AN73" s="61"/>
      <c r="AO73" s="61"/>
    </row>
    <row r="74" spans="1:41" s="190" customFormat="1" ht="34.5" customHeight="1">
      <c r="A74" s="183" t="s">
        <v>76</v>
      </c>
      <c r="B74" s="183" t="s">
        <v>2</v>
      </c>
      <c r="C74" s="184">
        <f t="shared" si="11"/>
        <v>0</v>
      </c>
      <c r="D74" s="184">
        <f t="shared" si="4"/>
        <v>0</v>
      </c>
      <c r="E74" s="184">
        <f t="shared" si="5"/>
        <v>0</v>
      </c>
      <c r="F74" s="184">
        <f t="shared" si="12"/>
        <v>0</v>
      </c>
      <c r="G74" s="185" t="e">
        <f t="shared" si="13"/>
        <v>#DIV/0!</v>
      </c>
      <c r="H74" s="250">
        <v>40</v>
      </c>
      <c r="I74" s="250">
        <v>40</v>
      </c>
      <c r="J74" s="250">
        <v>45</v>
      </c>
      <c r="K74" s="186">
        <v>45</v>
      </c>
      <c r="L74" s="187">
        <f t="shared" si="10"/>
        <v>0</v>
      </c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  <c r="AA74" s="188"/>
      <c r="AB74" s="188"/>
      <c r="AC74" s="188"/>
      <c r="AD74" s="188"/>
      <c r="AE74" s="188"/>
      <c r="AF74" s="188"/>
      <c r="AG74" s="188"/>
      <c r="AH74" s="206"/>
      <c r="AI74" s="188"/>
      <c r="AJ74" s="188"/>
      <c r="AK74" s="188"/>
      <c r="AL74" s="206"/>
      <c r="AM74" s="188"/>
      <c r="AN74" s="189"/>
      <c r="AO74" s="189"/>
    </row>
    <row r="75" spans="1:41" s="190" customFormat="1" ht="34.5" customHeight="1">
      <c r="A75" s="183" t="s">
        <v>173</v>
      </c>
      <c r="B75" s="183" t="s">
        <v>2</v>
      </c>
      <c r="C75" s="184">
        <f>D75+E75</f>
        <v>0</v>
      </c>
      <c r="D75" s="184">
        <f t="shared" si="4"/>
        <v>0</v>
      </c>
      <c r="E75" s="184">
        <f t="shared" si="5"/>
        <v>0</v>
      </c>
      <c r="F75" s="184">
        <f>D75-E75</f>
        <v>0</v>
      </c>
      <c r="G75" s="185" t="e">
        <f>SUM(D75/C75%)</f>
        <v>#DIV/0!</v>
      </c>
      <c r="H75" s="250">
        <v>40</v>
      </c>
      <c r="I75" s="250">
        <v>35</v>
      </c>
      <c r="J75" s="250">
        <v>50</v>
      </c>
      <c r="K75" s="186">
        <v>50</v>
      </c>
      <c r="L75" s="187">
        <f t="shared" si="10"/>
        <v>0</v>
      </c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206"/>
      <c r="AI75" s="188"/>
      <c r="AJ75" s="188"/>
      <c r="AK75" s="188"/>
      <c r="AL75" s="206"/>
      <c r="AM75" s="188"/>
      <c r="AN75" s="189"/>
      <c r="AO75" s="189"/>
    </row>
    <row r="76" spans="1:41" s="190" customFormat="1" ht="34.5" customHeight="1">
      <c r="A76" s="183" t="s">
        <v>79</v>
      </c>
      <c r="B76" s="183" t="s">
        <v>2</v>
      </c>
      <c r="C76" s="184">
        <f t="shared" si="11"/>
        <v>0</v>
      </c>
      <c r="D76" s="184">
        <f t="shared" si="4"/>
        <v>0</v>
      </c>
      <c r="E76" s="184">
        <f t="shared" si="5"/>
        <v>0</v>
      </c>
      <c r="F76" s="184">
        <f t="shared" si="12"/>
        <v>0</v>
      </c>
      <c r="G76" s="185" t="e">
        <f t="shared" si="13"/>
        <v>#DIV/0!</v>
      </c>
      <c r="H76" s="250">
        <v>-50</v>
      </c>
      <c r="I76" s="250">
        <v>-40</v>
      </c>
      <c r="J76" s="250">
        <v>-40</v>
      </c>
      <c r="K76" s="186">
        <v>-40</v>
      </c>
      <c r="L76" s="187">
        <f t="shared" si="10"/>
        <v>0</v>
      </c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206"/>
      <c r="AI76" s="188"/>
      <c r="AJ76" s="188"/>
      <c r="AK76" s="188"/>
      <c r="AL76" s="206"/>
      <c r="AM76" s="188"/>
      <c r="AN76" s="189"/>
      <c r="AO76" s="189"/>
    </row>
    <row r="77" spans="1:41" s="190" customFormat="1" ht="34.5" customHeight="1">
      <c r="A77" s="183" t="s">
        <v>80</v>
      </c>
      <c r="B77" s="183" t="s">
        <v>2</v>
      </c>
      <c r="C77" s="184">
        <f t="shared" si="11"/>
        <v>0</v>
      </c>
      <c r="D77" s="184">
        <f t="shared" si="4"/>
        <v>0</v>
      </c>
      <c r="E77" s="184">
        <f t="shared" si="5"/>
        <v>0</v>
      </c>
      <c r="F77" s="184">
        <f t="shared" si="12"/>
        <v>0</v>
      </c>
      <c r="G77" s="185" t="e">
        <f t="shared" si="13"/>
        <v>#DIV/0!</v>
      </c>
      <c r="H77" s="250">
        <v>10</v>
      </c>
      <c r="I77" s="250">
        <v>10</v>
      </c>
      <c r="J77" s="250">
        <v>10</v>
      </c>
      <c r="K77" s="186">
        <v>10</v>
      </c>
      <c r="L77" s="187">
        <f t="shared" si="10"/>
        <v>0</v>
      </c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88"/>
      <c r="AG77" s="188"/>
      <c r="AH77" s="206"/>
      <c r="AI77" s="188"/>
      <c r="AJ77" s="188"/>
      <c r="AK77" s="188"/>
      <c r="AL77" s="206"/>
      <c r="AM77" s="188"/>
      <c r="AN77" s="189"/>
      <c r="AO77" s="189"/>
    </row>
    <row r="78" spans="1:41" s="190" customFormat="1" ht="34.5" customHeight="1">
      <c r="A78" s="183" t="s">
        <v>122</v>
      </c>
      <c r="B78" s="183" t="s">
        <v>2</v>
      </c>
      <c r="C78" s="184">
        <f t="shared" si="11"/>
        <v>0</v>
      </c>
      <c r="D78" s="184">
        <f t="shared" si="4"/>
        <v>0</v>
      </c>
      <c r="E78" s="184">
        <f t="shared" si="5"/>
        <v>0</v>
      </c>
      <c r="F78" s="184">
        <f t="shared" si="12"/>
        <v>0</v>
      </c>
      <c r="G78" s="185" t="e">
        <f t="shared" si="13"/>
        <v>#DIV/0!</v>
      </c>
      <c r="H78" s="250">
        <v>65</v>
      </c>
      <c r="I78" s="250">
        <v>65</v>
      </c>
      <c r="J78" s="250">
        <v>60</v>
      </c>
      <c r="K78" s="186">
        <v>60</v>
      </c>
      <c r="L78" s="187">
        <f t="shared" si="10"/>
        <v>0</v>
      </c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206"/>
      <c r="AI78" s="188"/>
      <c r="AJ78" s="188"/>
      <c r="AK78" s="188"/>
      <c r="AL78" s="206"/>
      <c r="AM78" s="188"/>
      <c r="AN78" s="189"/>
      <c r="AO78" s="189"/>
    </row>
    <row r="79" spans="1:41" s="2" customFormat="1" ht="34.5" customHeight="1">
      <c r="A79" s="141" t="s">
        <v>81</v>
      </c>
      <c r="B79" s="141" t="s">
        <v>2</v>
      </c>
      <c r="C79" s="142">
        <f t="shared" si="11"/>
        <v>2</v>
      </c>
      <c r="D79" s="142">
        <f t="shared" si="4"/>
        <v>0</v>
      </c>
      <c r="E79" s="142">
        <f t="shared" si="5"/>
        <v>2</v>
      </c>
      <c r="F79" s="142">
        <f t="shared" si="12"/>
        <v>-2</v>
      </c>
      <c r="G79" s="143">
        <f t="shared" si="13"/>
        <v>0</v>
      </c>
      <c r="H79" s="248">
        <v>50</v>
      </c>
      <c r="I79" s="248">
        <v>50</v>
      </c>
      <c r="J79" s="248">
        <v>60</v>
      </c>
      <c r="K79" s="144">
        <v>60</v>
      </c>
      <c r="L79" s="91">
        <f t="shared" si="10"/>
        <v>0</v>
      </c>
      <c r="M79" s="90"/>
      <c r="N79" s="90"/>
      <c r="O79" s="90">
        <v>144</v>
      </c>
      <c r="P79" s="90"/>
      <c r="Q79" s="90"/>
      <c r="R79" s="90"/>
      <c r="S79" s="90">
        <v>133</v>
      </c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204"/>
      <c r="AI79" s="90"/>
      <c r="AJ79" s="90"/>
      <c r="AK79" s="90"/>
      <c r="AL79" s="204"/>
      <c r="AM79" s="98"/>
      <c r="AN79" s="61"/>
      <c r="AO79" s="61"/>
    </row>
    <row r="80" spans="1:41" s="63" customFormat="1" ht="34.5" customHeight="1">
      <c r="A80" s="141" t="s">
        <v>172</v>
      </c>
      <c r="B80" s="141" t="s">
        <v>183</v>
      </c>
      <c r="C80" s="142">
        <f>D80+E80</f>
        <v>1</v>
      </c>
      <c r="D80" s="142">
        <f>COUNTIF(M80:AL80,"150")</f>
        <v>0</v>
      </c>
      <c r="E80" s="142">
        <f>COUNTIF(M80:AL80,"&lt;150")</f>
        <v>1</v>
      </c>
      <c r="F80" s="142">
        <f>D80-E80</f>
        <v>-1</v>
      </c>
      <c r="G80" s="143">
        <f>SUM(D80/C80%)</f>
        <v>0</v>
      </c>
      <c r="H80" s="248">
        <v>40</v>
      </c>
      <c r="I80" s="248">
        <v>30</v>
      </c>
      <c r="J80" s="248">
        <v>30</v>
      </c>
      <c r="K80" s="144">
        <v>30</v>
      </c>
      <c r="L80" s="91">
        <f t="shared" si="10"/>
        <v>0</v>
      </c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>
        <v>148</v>
      </c>
      <c r="AF80" s="90"/>
      <c r="AG80" s="90"/>
      <c r="AH80" s="204"/>
      <c r="AI80" s="90"/>
      <c r="AJ80" s="90"/>
      <c r="AK80" s="90"/>
      <c r="AL80" s="204"/>
      <c r="AM80" s="90"/>
      <c r="AN80" s="61"/>
      <c r="AO80" s="61"/>
    </row>
    <row r="81" spans="1:41" s="2" customFormat="1" ht="34.5" customHeight="1">
      <c r="A81" s="141" t="s">
        <v>82</v>
      </c>
      <c r="B81" s="141" t="s">
        <v>2</v>
      </c>
      <c r="C81" s="142">
        <f t="shared" si="11"/>
        <v>17</v>
      </c>
      <c r="D81" s="142">
        <f aca="true" t="shared" si="14" ref="D81:D106">COUNTIF(M81:AL81,"150")</f>
        <v>6</v>
      </c>
      <c r="E81" s="142">
        <f aca="true" t="shared" si="15" ref="E81:E106">COUNTIF(M81:AL81,"&lt;150")</f>
        <v>11</v>
      </c>
      <c r="F81" s="142">
        <f t="shared" si="12"/>
        <v>-5</v>
      </c>
      <c r="G81" s="143">
        <f t="shared" si="13"/>
        <v>35.29411764705882</v>
      </c>
      <c r="H81" s="248">
        <v>55</v>
      </c>
      <c r="I81" s="248">
        <v>55</v>
      </c>
      <c r="J81" s="248">
        <v>50</v>
      </c>
      <c r="K81" s="144">
        <v>50</v>
      </c>
      <c r="L81" s="91">
        <f t="shared" si="10"/>
        <v>0</v>
      </c>
      <c r="M81" s="90">
        <v>150</v>
      </c>
      <c r="N81" s="90">
        <v>147</v>
      </c>
      <c r="O81" s="90"/>
      <c r="P81" s="90">
        <v>130</v>
      </c>
      <c r="Q81" s="90">
        <v>150</v>
      </c>
      <c r="R81" s="90">
        <v>104</v>
      </c>
      <c r="S81" s="90"/>
      <c r="T81" s="90">
        <v>150</v>
      </c>
      <c r="U81" s="90">
        <v>150</v>
      </c>
      <c r="V81" s="90">
        <v>145</v>
      </c>
      <c r="W81" s="90">
        <v>105</v>
      </c>
      <c r="X81" s="90">
        <v>122</v>
      </c>
      <c r="Y81" s="90">
        <v>127</v>
      </c>
      <c r="Z81" s="90">
        <v>146</v>
      </c>
      <c r="AA81" s="90">
        <v>150</v>
      </c>
      <c r="AB81" s="90"/>
      <c r="AC81" s="90"/>
      <c r="AD81" s="90">
        <v>149</v>
      </c>
      <c r="AE81" s="90"/>
      <c r="AF81" s="90">
        <v>107</v>
      </c>
      <c r="AG81" s="90">
        <v>150</v>
      </c>
      <c r="AH81" s="204">
        <v>103</v>
      </c>
      <c r="AI81" s="90"/>
      <c r="AJ81" s="90"/>
      <c r="AK81" s="90"/>
      <c r="AL81" s="204"/>
      <c r="AM81" s="98"/>
      <c r="AN81" s="61"/>
      <c r="AO81" s="61"/>
    </row>
    <row r="82" spans="1:41" s="2" customFormat="1" ht="34.5" customHeight="1">
      <c r="A82" s="141" t="s">
        <v>78</v>
      </c>
      <c r="B82" s="141" t="s">
        <v>196</v>
      </c>
      <c r="C82" s="142">
        <f>D82+E82</f>
        <v>18</v>
      </c>
      <c r="D82" s="142">
        <f t="shared" si="14"/>
        <v>7</v>
      </c>
      <c r="E82" s="142">
        <f t="shared" si="15"/>
        <v>11</v>
      </c>
      <c r="F82" s="142">
        <f>D82-E82</f>
        <v>-4</v>
      </c>
      <c r="G82" s="143">
        <f>SUM(D82/C82%)</f>
        <v>38.88888888888889</v>
      </c>
      <c r="H82" s="248">
        <v>35</v>
      </c>
      <c r="I82" s="248">
        <v>30</v>
      </c>
      <c r="J82" s="248">
        <v>35</v>
      </c>
      <c r="K82" s="144">
        <v>35</v>
      </c>
      <c r="L82" s="91">
        <f t="shared" si="10"/>
        <v>0</v>
      </c>
      <c r="M82" s="90">
        <v>132</v>
      </c>
      <c r="N82" s="90"/>
      <c r="O82" s="90">
        <v>106</v>
      </c>
      <c r="P82" s="90"/>
      <c r="Q82" s="90">
        <v>150</v>
      </c>
      <c r="R82" s="90">
        <v>143</v>
      </c>
      <c r="S82" s="90">
        <v>136</v>
      </c>
      <c r="T82" s="90">
        <v>140</v>
      </c>
      <c r="U82" s="90">
        <v>109</v>
      </c>
      <c r="V82" s="90">
        <v>150</v>
      </c>
      <c r="W82" s="90">
        <v>145</v>
      </c>
      <c r="X82" s="90">
        <v>129</v>
      </c>
      <c r="Y82" s="90">
        <v>76</v>
      </c>
      <c r="Z82" s="90">
        <v>124</v>
      </c>
      <c r="AA82" s="90">
        <v>150</v>
      </c>
      <c r="AB82" s="90">
        <v>150</v>
      </c>
      <c r="AC82" s="90"/>
      <c r="AD82" s="90">
        <v>150</v>
      </c>
      <c r="AE82" s="90"/>
      <c r="AF82" s="90">
        <v>150</v>
      </c>
      <c r="AG82" s="90">
        <v>119</v>
      </c>
      <c r="AH82" s="204">
        <v>150</v>
      </c>
      <c r="AI82" s="90"/>
      <c r="AJ82" s="90"/>
      <c r="AK82" s="90"/>
      <c r="AL82" s="204"/>
      <c r="AM82" s="98"/>
      <c r="AN82" s="61"/>
      <c r="AO82" s="61"/>
    </row>
    <row r="83" spans="1:41" s="2" customFormat="1" ht="34.5" customHeight="1">
      <c r="A83" s="141" t="s">
        <v>165</v>
      </c>
      <c r="B83" s="141" t="s">
        <v>2</v>
      </c>
      <c r="C83" s="142">
        <f>D83+E83</f>
        <v>4</v>
      </c>
      <c r="D83" s="142">
        <f t="shared" si="14"/>
        <v>0</v>
      </c>
      <c r="E83" s="142">
        <f t="shared" si="15"/>
        <v>4</v>
      </c>
      <c r="F83" s="142">
        <f>D83-E83</f>
        <v>-4</v>
      </c>
      <c r="G83" s="143">
        <f>SUM(D83/C83%)</f>
        <v>0</v>
      </c>
      <c r="H83" s="248">
        <v>75</v>
      </c>
      <c r="I83" s="248">
        <v>65</v>
      </c>
      <c r="J83" s="248">
        <v>60</v>
      </c>
      <c r="K83" s="144">
        <v>60</v>
      </c>
      <c r="L83" s="91">
        <f t="shared" si="10"/>
        <v>0</v>
      </c>
      <c r="M83" s="90"/>
      <c r="N83" s="90">
        <v>115</v>
      </c>
      <c r="O83" s="90">
        <v>97</v>
      </c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>
        <v>89</v>
      </c>
      <c r="AH83" s="204">
        <v>78</v>
      </c>
      <c r="AI83" s="90"/>
      <c r="AJ83" s="90"/>
      <c r="AK83" s="90"/>
      <c r="AL83" s="204"/>
      <c r="AM83" s="98"/>
      <c r="AN83" s="61"/>
      <c r="AO83" s="61"/>
    </row>
    <row r="84" spans="1:41" s="197" customFormat="1" ht="34.5" customHeight="1" thickBot="1">
      <c r="A84" s="191" t="s">
        <v>205</v>
      </c>
      <c r="B84" s="191" t="s">
        <v>2</v>
      </c>
      <c r="C84" s="192">
        <f t="shared" si="11"/>
        <v>0</v>
      </c>
      <c r="D84" s="184">
        <f t="shared" si="14"/>
        <v>0</v>
      </c>
      <c r="E84" s="184">
        <f t="shared" si="15"/>
        <v>0</v>
      </c>
      <c r="F84" s="192">
        <f t="shared" si="12"/>
        <v>0</v>
      </c>
      <c r="G84" s="193" t="e">
        <f t="shared" si="13"/>
        <v>#DIV/0!</v>
      </c>
      <c r="H84" s="251">
        <v>75</v>
      </c>
      <c r="I84" s="251">
        <v>25</v>
      </c>
      <c r="J84" s="251">
        <v>45</v>
      </c>
      <c r="K84" s="194">
        <v>45</v>
      </c>
      <c r="L84" s="187">
        <f t="shared" si="10"/>
        <v>0</v>
      </c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207"/>
      <c r="AI84" s="195"/>
      <c r="AJ84" s="195"/>
      <c r="AK84" s="195"/>
      <c r="AL84" s="207"/>
      <c r="AM84" s="195"/>
      <c r="AN84" s="196"/>
      <c r="AO84" s="196"/>
    </row>
    <row r="85" spans="1:41" s="2" customFormat="1" ht="34.5" customHeight="1" thickTop="1">
      <c r="A85" s="141" t="s">
        <v>84</v>
      </c>
      <c r="B85" s="141" t="s">
        <v>0</v>
      </c>
      <c r="C85" s="142">
        <f t="shared" si="11"/>
        <v>21</v>
      </c>
      <c r="D85" s="142">
        <f t="shared" si="14"/>
        <v>13</v>
      </c>
      <c r="E85" s="142">
        <f t="shared" si="15"/>
        <v>8</v>
      </c>
      <c r="F85" s="142">
        <f t="shared" si="12"/>
        <v>5</v>
      </c>
      <c r="G85" s="143">
        <f t="shared" si="13"/>
        <v>61.904761904761905</v>
      </c>
      <c r="H85" s="248">
        <v>-45</v>
      </c>
      <c r="I85" s="248">
        <v>-40</v>
      </c>
      <c r="J85" s="248">
        <v>-40</v>
      </c>
      <c r="K85" s="144">
        <v>-40</v>
      </c>
      <c r="L85" s="91">
        <f t="shared" si="10"/>
        <v>0</v>
      </c>
      <c r="M85" s="90">
        <v>150</v>
      </c>
      <c r="N85" s="90">
        <v>84</v>
      </c>
      <c r="O85" s="90"/>
      <c r="P85" s="90">
        <v>106</v>
      </c>
      <c r="Q85" s="90">
        <v>150</v>
      </c>
      <c r="R85" s="90">
        <v>150</v>
      </c>
      <c r="S85" s="90">
        <v>106</v>
      </c>
      <c r="T85" s="90">
        <v>136</v>
      </c>
      <c r="U85" s="90">
        <v>147</v>
      </c>
      <c r="V85" s="90">
        <v>150</v>
      </c>
      <c r="W85" s="90">
        <v>150</v>
      </c>
      <c r="X85" s="90">
        <v>150</v>
      </c>
      <c r="Y85" s="90">
        <v>150</v>
      </c>
      <c r="Z85" s="90">
        <v>150</v>
      </c>
      <c r="AA85" s="90">
        <v>150</v>
      </c>
      <c r="AB85" s="90">
        <v>126</v>
      </c>
      <c r="AC85" s="90">
        <v>61</v>
      </c>
      <c r="AD85" s="90">
        <v>150</v>
      </c>
      <c r="AE85" s="90">
        <v>77</v>
      </c>
      <c r="AF85" s="90">
        <v>150</v>
      </c>
      <c r="AG85" s="90">
        <v>150</v>
      </c>
      <c r="AH85" s="204">
        <v>150</v>
      </c>
      <c r="AI85" s="90"/>
      <c r="AJ85" s="90"/>
      <c r="AK85" s="90"/>
      <c r="AL85" s="204"/>
      <c r="AM85" s="98"/>
      <c r="AN85" s="61"/>
      <c r="AO85" s="61"/>
    </row>
    <row r="86" spans="1:41" s="2" customFormat="1" ht="34.5" customHeight="1">
      <c r="A86" s="141" t="s">
        <v>85</v>
      </c>
      <c r="B86" s="141" t="s">
        <v>0</v>
      </c>
      <c r="C86" s="142">
        <f t="shared" si="11"/>
        <v>20</v>
      </c>
      <c r="D86" s="142">
        <f t="shared" si="14"/>
        <v>11</v>
      </c>
      <c r="E86" s="142">
        <f t="shared" si="15"/>
        <v>9</v>
      </c>
      <c r="F86" s="142">
        <f t="shared" si="12"/>
        <v>2</v>
      </c>
      <c r="G86" s="143">
        <f t="shared" si="13"/>
        <v>55</v>
      </c>
      <c r="H86" s="248">
        <v>-50</v>
      </c>
      <c r="I86" s="248">
        <v>-40</v>
      </c>
      <c r="J86" s="248">
        <v>-40</v>
      </c>
      <c r="K86" s="144">
        <v>-40</v>
      </c>
      <c r="L86" s="91">
        <f t="shared" si="10"/>
        <v>0</v>
      </c>
      <c r="M86" s="90"/>
      <c r="N86" s="90">
        <v>150</v>
      </c>
      <c r="O86" s="90">
        <v>58</v>
      </c>
      <c r="P86" s="90">
        <v>105</v>
      </c>
      <c r="Q86" s="90">
        <v>150</v>
      </c>
      <c r="R86" s="90">
        <v>76</v>
      </c>
      <c r="S86" s="90"/>
      <c r="T86" s="90">
        <v>140</v>
      </c>
      <c r="U86" s="90">
        <v>113</v>
      </c>
      <c r="V86" s="90">
        <v>150</v>
      </c>
      <c r="W86" s="90">
        <v>150</v>
      </c>
      <c r="X86" s="90">
        <v>150</v>
      </c>
      <c r="Y86" s="90">
        <v>150</v>
      </c>
      <c r="Z86" s="90">
        <v>150</v>
      </c>
      <c r="AA86" s="90">
        <v>129</v>
      </c>
      <c r="AB86" s="90">
        <v>147</v>
      </c>
      <c r="AC86" s="90">
        <v>75</v>
      </c>
      <c r="AD86" s="90">
        <v>150</v>
      </c>
      <c r="AE86" s="90">
        <v>112</v>
      </c>
      <c r="AF86" s="90">
        <v>150</v>
      </c>
      <c r="AG86" s="90">
        <v>150</v>
      </c>
      <c r="AH86" s="204">
        <v>150</v>
      </c>
      <c r="AI86" s="90"/>
      <c r="AJ86" s="90"/>
      <c r="AK86" s="90"/>
      <c r="AL86" s="204"/>
      <c r="AM86" s="98"/>
      <c r="AN86" s="61"/>
      <c r="AO86" s="61"/>
    </row>
    <row r="87" spans="1:41" s="2" customFormat="1" ht="34.5" customHeight="1">
      <c r="A87" s="141" t="s">
        <v>106</v>
      </c>
      <c r="B87" s="141" t="s">
        <v>0</v>
      </c>
      <c r="C87" s="142">
        <f t="shared" si="11"/>
        <v>21</v>
      </c>
      <c r="D87" s="142">
        <f t="shared" si="14"/>
        <v>18</v>
      </c>
      <c r="E87" s="142">
        <f t="shared" si="15"/>
        <v>3</v>
      </c>
      <c r="F87" s="142">
        <f t="shared" si="12"/>
        <v>15</v>
      </c>
      <c r="G87" s="143">
        <f t="shared" si="13"/>
        <v>85.71428571428572</v>
      </c>
      <c r="H87" s="248">
        <v>-5</v>
      </c>
      <c r="I87" s="248">
        <v>-15</v>
      </c>
      <c r="J87" s="248">
        <v>-25</v>
      </c>
      <c r="K87" s="144">
        <v>-40</v>
      </c>
      <c r="L87" s="91">
        <f t="shared" si="10"/>
        <v>-15</v>
      </c>
      <c r="M87" s="90">
        <v>150</v>
      </c>
      <c r="N87" s="90">
        <v>128</v>
      </c>
      <c r="O87" s="90">
        <v>150</v>
      </c>
      <c r="P87" s="90">
        <v>150</v>
      </c>
      <c r="Q87" s="90">
        <v>150</v>
      </c>
      <c r="R87" s="90">
        <v>150</v>
      </c>
      <c r="S87" s="90">
        <v>150</v>
      </c>
      <c r="T87" s="90">
        <v>150</v>
      </c>
      <c r="U87" s="90">
        <v>150</v>
      </c>
      <c r="V87" s="90">
        <v>150</v>
      </c>
      <c r="W87" s="90">
        <v>120</v>
      </c>
      <c r="X87" s="90">
        <v>150</v>
      </c>
      <c r="Y87" s="90">
        <v>150</v>
      </c>
      <c r="Z87" s="90">
        <v>150</v>
      </c>
      <c r="AA87" s="90">
        <v>150</v>
      </c>
      <c r="AB87" s="90">
        <v>92</v>
      </c>
      <c r="AC87" s="90">
        <v>150</v>
      </c>
      <c r="AD87" s="90">
        <v>150</v>
      </c>
      <c r="AE87" s="90">
        <v>150</v>
      </c>
      <c r="AF87" s="90"/>
      <c r="AG87" s="90">
        <v>150</v>
      </c>
      <c r="AH87" s="204">
        <v>150</v>
      </c>
      <c r="AI87" s="90"/>
      <c r="AJ87" s="90"/>
      <c r="AK87" s="90"/>
      <c r="AL87" s="204"/>
      <c r="AM87" s="98"/>
      <c r="AN87" s="61"/>
      <c r="AO87" s="61"/>
    </row>
    <row r="88" spans="1:41" s="2" customFormat="1" ht="34.5" customHeight="1">
      <c r="A88" s="141" t="s">
        <v>86</v>
      </c>
      <c r="B88" s="141" t="s">
        <v>0</v>
      </c>
      <c r="C88" s="142">
        <f t="shared" si="11"/>
        <v>22</v>
      </c>
      <c r="D88" s="142">
        <f t="shared" si="14"/>
        <v>10</v>
      </c>
      <c r="E88" s="142">
        <f t="shared" si="15"/>
        <v>12</v>
      </c>
      <c r="F88" s="142">
        <f t="shared" si="12"/>
        <v>-2</v>
      </c>
      <c r="G88" s="143">
        <f t="shared" si="13"/>
        <v>45.45454545454545</v>
      </c>
      <c r="H88" s="248">
        <v>-25</v>
      </c>
      <c r="I88" s="248">
        <v>-25</v>
      </c>
      <c r="J88" s="248">
        <v>-25</v>
      </c>
      <c r="K88" s="144">
        <v>-25</v>
      </c>
      <c r="L88" s="91">
        <f t="shared" si="10"/>
        <v>0</v>
      </c>
      <c r="M88" s="90">
        <v>128</v>
      </c>
      <c r="N88" s="90">
        <v>135</v>
      </c>
      <c r="O88" s="90">
        <v>135</v>
      </c>
      <c r="P88" s="90">
        <v>150</v>
      </c>
      <c r="Q88" s="90">
        <v>104</v>
      </c>
      <c r="R88" s="90">
        <v>150</v>
      </c>
      <c r="S88" s="90">
        <v>119</v>
      </c>
      <c r="T88" s="90">
        <v>58</v>
      </c>
      <c r="U88" s="90">
        <v>98</v>
      </c>
      <c r="V88" s="90">
        <v>113</v>
      </c>
      <c r="W88" s="90">
        <v>150</v>
      </c>
      <c r="X88" s="90">
        <v>150</v>
      </c>
      <c r="Y88" s="90">
        <v>150</v>
      </c>
      <c r="Z88" s="90">
        <v>150</v>
      </c>
      <c r="AA88" s="90">
        <v>141</v>
      </c>
      <c r="AB88" s="90">
        <v>150</v>
      </c>
      <c r="AC88" s="90">
        <v>141</v>
      </c>
      <c r="AD88" s="90">
        <v>150</v>
      </c>
      <c r="AE88" s="90">
        <v>150</v>
      </c>
      <c r="AF88" s="90">
        <v>150</v>
      </c>
      <c r="AG88" s="90">
        <v>67</v>
      </c>
      <c r="AH88" s="204">
        <v>113</v>
      </c>
      <c r="AI88" s="90"/>
      <c r="AJ88" s="90"/>
      <c r="AK88" s="90"/>
      <c r="AL88" s="204"/>
      <c r="AM88" s="98"/>
      <c r="AN88" s="61"/>
      <c r="AO88" s="61"/>
    </row>
    <row r="89" spans="1:41" s="173" customFormat="1" ht="34.5" customHeight="1" thickBot="1">
      <c r="A89" s="164" t="s">
        <v>87</v>
      </c>
      <c r="B89" s="164" t="s">
        <v>0</v>
      </c>
      <c r="C89" s="165">
        <f t="shared" si="11"/>
        <v>3</v>
      </c>
      <c r="D89" s="142">
        <f t="shared" si="14"/>
        <v>2</v>
      </c>
      <c r="E89" s="142">
        <f t="shared" si="15"/>
        <v>1</v>
      </c>
      <c r="F89" s="165">
        <f t="shared" si="12"/>
        <v>1</v>
      </c>
      <c r="G89" s="166">
        <f t="shared" si="13"/>
        <v>66.66666666666667</v>
      </c>
      <c r="H89" s="249">
        <v>50</v>
      </c>
      <c r="I89" s="249">
        <v>40</v>
      </c>
      <c r="J89" s="249">
        <v>40</v>
      </c>
      <c r="K89" s="167">
        <v>40</v>
      </c>
      <c r="L89" s="91">
        <f t="shared" si="10"/>
        <v>0</v>
      </c>
      <c r="M89" s="170">
        <v>150</v>
      </c>
      <c r="N89" s="170"/>
      <c r="O89" s="170">
        <v>150</v>
      </c>
      <c r="P89" s="170"/>
      <c r="Q89" s="170"/>
      <c r="R89" s="170"/>
      <c r="S89" s="170">
        <v>146</v>
      </c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  <c r="AH89" s="205"/>
      <c r="AI89" s="170"/>
      <c r="AJ89" s="170"/>
      <c r="AK89" s="170"/>
      <c r="AL89" s="205"/>
      <c r="AM89" s="171"/>
      <c r="AN89" s="172"/>
      <c r="AO89" s="172"/>
    </row>
    <row r="90" spans="1:41" s="2" customFormat="1" ht="34.5" customHeight="1" thickTop="1">
      <c r="A90" s="141" t="s">
        <v>88</v>
      </c>
      <c r="B90" s="141" t="s">
        <v>89</v>
      </c>
      <c r="C90" s="142">
        <f t="shared" si="11"/>
        <v>21</v>
      </c>
      <c r="D90" s="142">
        <f t="shared" si="14"/>
        <v>15</v>
      </c>
      <c r="E90" s="142">
        <f t="shared" si="15"/>
        <v>6</v>
      </c>
      <c r="F90" s="142">
        <f t="shared" si="12"/>
        <v>9</v>
      </c>
      <c r="G90" s="143">
        <f t="shared" si="13"/>
        <v>71.42857142857143</v>
      </c>
      <c r="H90" s="248">
        <v>-30</v>
      </c>
      <c r="I90" s="248">
        <v>-40</v>
      </c>
      <c r="J90" s="248">
        <v>-40</v>
      </c>
      <c r="K90" s="144">
        <v>-40</v>
      </c>
      <c r="L90" s="91">
        <f t="shared" si="10"/>
        <v>0</v>
      </c>
      <c r="M90" s="90">
        <v>150</v>
      </c>
      <c r="N90" s="90">
        <v>150</v>
      </c>
      <c r="O90" s="90">
        <v>145</v>
      </c>
      <c r="P90" s="90">
        <v>150</v>
      </c>
      <c r="Q90" s="90">
        <v>150</v>
      </c>
      <c r="R90" s="90">
        <v>150</v>
      </c>
      <c r="S90" s="90">
        <v>150</v>
      </c>
      <c r="T90" s="90">
        <v>127</v>
      </c>
      <c r="U90" s="90">
        <v>150</v>
      </c>
      <c r="V90" s="90">
        <v>150</v>
      </c>
      <c r="W90" s="90">
        <v>150</v>
      </c>
      <c r="X90" s="90">
        <v>29</v>
      </c>
      <c r="Y90" s="90">
        <v>88</v>
      </c>
      <c r="Z90" s="90">
        <v>113</v>
      </c>
      <c r="AA90" s="90">
        <v>150</v>
      </c>
      <c r="AB90" s="90">
        <v>150</v>
      </c>
      <c r="AC90" s="90"/>
      <c r="AD90" s="90">
        <v>150</v>
      </c>
      <c r="AE90" s="90">
        <v>150</v>
      </c>
      <c r="AF90" s="90">
        <v>117</v>
      </c>
      <c r="AG90" s="90">
        <v>150</v>
      </c>
      <c r="AH90" s="204">
        <v>150</v>
      </c>
      <c r="AI90" s="90"/>
      <c r="AJ90" s="90"/>
      <c r="AK90" s="90"/>
      <c r="AL90" s="204"/>
      <c r="AM90" s="98"/>
      <c r="AN90" s="61"/>
      <c r="AO90" s="61"/>
    </row>
    <row r="91" spans="1:41" s="2" customFormat="1" ht="34.5" customHeight="1">
      <c r="A91" s="141" t="s">
        <v>90</v>
      </c>
      <c r="B91" s="141" t="s">
        <v>89</v>
      </c>
      <c r="C91" s="142">
        <f t="shared" si="11"/>
        <v>19</v>
      </c>
      <c r="D91" s="142">
        <f t="shared" si="14"/>
        <v>10</v>
      </c>
      <c r="E91" s="142">
        <f t="shared" si="15"/>
        <v>9</v>
      </c>
      <c r="F91" s="142">
        <f t="shared" si="12"/>
        <v>1</v>
      </c>
      <c r="G91" s="143">
        <f t="shared" si="13"/>
        <v>52.63157894736842</v>
      </c>
      <c r="H91" s="248">
        <v>15</v>
      </c>
      <c r="I91" s="248">
        <v>5</v>
      </c>
      <c r="J91" s="248">
        <v>5</v>
      </c>
      <c r="K91" s="144">
        <v>5</v>
      </c>
      <c r="L91" s="91">
        <f t="shared" si="10"/>
        <v>0</v>
      </c>
      <c r="M91" s="90">
        <v>141</v>
      </c>
      <c r="N91" s="90">
        <v>150</v>
      </c>
      <c r="O91" s="90">
        <v>122</v>
      </c>
      <c r="P91" s="90">
        <v>150</v>
      </c>
      <c r="Q91" s="90">
        <v>150</v>
      </c>
      <c r="R91" s="90">
        <v>150</v>
      </c>
      <c r="S91" s="90"/>
      <c r="T91" s="90">
        <v>150</v>
      </c>
      <c r="U91" s="90">
        <v>150</v>
      </c>
      <c r="V91" s="90"/>
      <c r="W91" s="90">
        <v>112</v>
      </c>
      <c r="X91" s="90">
        <v>150</v>
      </c>
      <c r="Y91" s="90">
        <v>137</v>
      </c>
      <c r="Z91" s="90">
        <v>55</v>
      </c>
      <c r="AA91" s="90">
        <v>108</v>
      </c>
      <c r="AB91" s="90">
        <v>150</v>
      </c>
      <c r="AC91" s="90"/>
      <c r="AD91" s="90">
        <v>102</v>
      </c>
      <c r="AE91" s="90">
        <v>146</v>
      </c>
      <c r="AF91" s="90">
        <v>150</v>
      </c>
      <c r="AG91" s="90">
        <v>98</v>
      </c>
      <c r="AH91" s="204">
        <v>150</v>
      </c>
      <c r="AI91" s="90"/>
      <c r="AJ91" s="90"/>
      <c r="AK91" s="90"/>
      <c r="AL91" s="204"/>
      <c r="AM91" s="98"/>
      <c r="AN91" s="61"/>
      <c r="AO91" s="61"/>
    </row>
    <row r="92" spans="1:41" s="2" customFormat="1" ht="34.5" customHeight="1">
      <c r="A92" s="141" t="s">
        <v>94</v>
      </c>
      <c r="B92" s="141" t="s">
        <v>197</v>
      </c>
      <c r="C92" s="142">
        <f aca="true" t="shared" si="16" ref="C92:C99">D92+E92</f>
        <v>21</v>
      </c>
      <c r="D92" s="142">
        <f t="shared" si="14"/>
        <v>12</v>
      </c>
      <c r="E92" s="142">
        <f t="shared" si="15"/>
        <v>9</v>
      </c>
      <c r="F92" s="142">
        <f aca="true" t="shared" si="17" ref="F92:F99">D92-E92</f>
        <v>3</v>
      </c>
      <c r="G92" s="143">
        <f aca="true" t="shared" si="18" ref="G92:G99">SUM(D92/C92%)</f>
        <v>57.142857142857146</v>
      </c>
      <c r="H92" s="248">
        <v>-5</v>
      </c>
      <c r="I92" s="248">
        <v>-10</v>
      </c>
      <c r="J92" s="248">
        <v>-25</v>
      </c>
      <c r="K92" s="144">
        <v>-30</v>
      </c>
      <c r="L92" s="91">
        <f t="shared" si="10"/>
        <v>-5</v>
      </c>
      <c r="M92" s="90">
        <v>150</v>
      </c>
      <c r="N92" s="90">
        <v>150</v>
      </c>
      <c r="O92" s="90">
        <v>150</v>
      </c>
      <c r="P92" s="90">
        <v>150</v>
      </c>
      <c r="Q92" s="90">
        <v>101</v>
      </c>
      <c r="R92" s="90">
        <v>150</v>
      </c>
      <c r="S92" s="90">
        <v>150</v>
      </c>
      <c r="T92" s="90">
        <v>134</v>
      </c>
      <c r="U92" s="90">
        <v>100</v>
      </c>
      <c r="V92" s="90">
        <v>144</v>
      </c>
      <c r="W92" s="90">
        <v>129</v>
      </c>
      <c r="X92" s="90">
        <v>34</v>
      </c>
      <c r="Y92" s="90">
        <v>124</v>
      </c>
      <c r="Z92" s="90">
        <v>150</v>
      </c>
      <c r="AA92" s="90">
        <v>150</v>
      </c>
      <c r="AB92" s="90">
        <v>150</v>
      </c>
      <c r="AC92" s="90"/>
      <c r="AD92" s="90">
        <v>150</v>
      </c>
      <c r="AE92" s="90">
        <v>150</v>
      </c>
      <c r="AF92" s="90">
        <v>129</v>
      </c>
      <c r="AG92" s="90">
        <v>150</v>
      </c>
      <c r="AH92" s="204">
        <v>103</v>
      </c>
      <c r="AI92" s="90"/>
      <c r="AJ92" s="90"/>
      <c r="AK92" s="90"/>
      <c r="AL92" s="204"/>
      <c r="AM92" s="98"/>
      <c r="AN92" s="61"/>
      <c r="AO92" s="61"/>
    </row>
    <row r="93" spans="1:41" s="173" customFormat="1" ht="34.5" customHeight="1" thickBot="1">
      <c r="A93" s="164" t="s">
        <v>92</v>
      </c>
      <c r="B93" s="164" t="s">
        <v>89</v>
      </c>
      <c r="C93" s="165">
        <f t="shared" si="16"/>
        <v>21</v>
      </c>
      <c r="D93" s="142">
        <f t="shared" si="14"/>
        <v>10</v>
      </c>
      <c r="E93" s="142">
        <f t="shared" si="15"/>
        <v>11</v>
      </c>
      <c r="F93" s="165">
        <f t="shared" si="17"/>
        <v>-1</v>
      </c>
      <c r="G93" s="166">
        <f t="shared" si="18"/>
        <v>47.61904761904762</v>
      </c>
      <c r="H93" s="249">
        <v>-10</v>
      </c>
      <c r="I93" s="249">
        <v>-10</v>
      </c>
      <c r="J93" s="249">
        <v>-15</v>
      </c>
      <c r="K93" s="167">
        <v>-15</v>
      </c>
      <c r="L93" s="91">
        <f t="shared" si="10"/>
        <v>0</v>
      </c>
      <c r="M93" s="170">
        <v>89</v>
      </c>
      <c r="N93" s="170">
        <v>105</v>
      </c>
      <c r="O93" s="170">
        <v>150</v>
      </c>
      <c r="P93" s="170">
        <v>136</v>
      </c>
      <c r="Q93" s="170">
        <v>150</v>
      </c>
      <c r="R93" s="170">
        <v>148</v>
      </c>
      <c r="S93" s="170">
        <v>150</v>
      </c>
      <c r="T93" s="170">
        <v>119</v>
      </c>
      <c r="U93" s="170">
        <v>140</v>
      </c>
      <c r="V93" s="170">
        <v>150</v>
      </c>
      <c r="W93" s="170">
        <v>150</v>
      </c>
      <c r="X93" s="170">
        <v>100</v>
      </c>
      <c r="Y93" s="170">
        <v>68</v>
      </c>
      <c r="Z93" s="170">
        <v>150</v>
      </c>
      <c r="AA93" s="170">
        <v>140</v>
      </c>
      <c r="AB93" s="170">
        <v>150</v>
      </c>
      <c r="AC93" s="170"/>
      <c r="AD93" s="170">
        <v>150</v>
      </c>
      <c r="AE93" s="170">
        <v>150</v>
      </c>
      <c r="AF93" s="170">
        <v>126</v>
      </c>
      <c r="AG93" s="170">
        <v>150</v>
      </c>
      <c r="AH93" s="205">
        <v>133</v>
      </c>
      <c r="AI93" s="170"/>
      <c r="AJ93" s="170"/>
      <c r="AK93" s="170"/>
      <c r="AL93" s="205"/>
      <c r="AM93" s="171"/>
      <c r="AN93" s="172"/>
      <c r="AO93" s="172"/>
    </row>
    <row r="94" spans="1:41" s="2" customFormat="1" ht="34.5" customHeight="1" thickTop="1">
      <c r="A94" s="141" t="s">
        <v>91</v>
      </c>
      <c r="B94" s="141" t="s">
        <v>93</v>
      </c>
      <c r="C94" s="142">
        <f t="shared" si="16"/>
        <v>22</v>
      </c>
      <c r="D94" s="142">
        <f t="shared" si="14"/>
        <v>15</v>
      </c>
      <c r="E94" s="142">
        <f t="shared" si="15"/>
        <v>7</v>
      </c>
      <c r="F94" s="142">
        <f t="shared" si="17"/>
        <v>8</v>
      </c>
      <c r="G94" s="143">
        <f t="shared" si="18"/>
        <v>68.18181818181819</v>
      </c>
      <c r="H94" s="248">
        <v>-40</v>
      </c>
      <c r="I94" s="248">
        <v>-40</v>
      </c>
      <c r="J94" s="248">
        <v>-40</v>
      </c>
      <c r="K94" s="144">
        <v>-40</v>
      </c>
      <c r="L94" s="91">
        <f aca="true" t="shared" si="19" ref="L94:L99">K94-J94</f>
        <v>0</v>
      </c>
      <c r="M94" s="90">
        <v>150</v>
      </c>
      <c r="N94" s="90">
        <v>150</v>
      </c>
      <c r="O94" s="90">
        <v>119</v>
      </c>
      <c r="P94" s="90">
        <v>115</v>
      </c>
      <c r="Q94" s="90">
        <v>150</v>
      </c>
      <c r="R94" s="90">
        <v>150</v>
      </c>
      <c r="S94" s="90">
        <v>49</v>
      </c>
      <c r="T94" s="90">
        <v>150</v>
      </c>
      <c r="U94" s="90">
        <v>150</v>
      </c>
      <c r="V94" s="90">
        <v>150</v>
      </c>
      <c r="W94" s="90">
        <v>150</v>
      </c>
      <c r="X94" s="90">
        <v>150</v>
      </c>
      <c r="Y94" s="90">
        <v>150</v>
      </c>
      <c r="Z94" s="90">
        <v>150</v>
      </c>
      <c r="AA94" s="90">
        <v>150</v>
      </c>
      <c r="AB94" s="90">
        <v>150</v>
      </c>
      <c r="AC94" s="90">
        <v>100</v>
      </c>
      <c r="AD94" s="90">
        <v>150</v>
      </c>
      <c r="AE94" s="90">
        <v>147</v>
      </c>
      <c r="AF94" s="90">
        <v>112</v>
      </c>
      <c r="AG94" s="90">
        <v>150</v>
      </c>
      <c r="AH94" s="204">
        <v>89</v>
      </c>
      <c r="AI94" s="90"/>
      <c r="AJ94" s="90"/>
      <c r="AK94" s="90"/>
      <c r="AL94" s="204"/>
      <c r="AM94" s="98"/>
      <c r="AN94" s="61"/>
      <c r="AO94" s="61"/>
    </row>
    <row r="95" spans="1:41" s="2" customFormat="1" ht="34.5" customHeight="1">
      <c r="A95" s="141" t="s">
        <v>114</v>
      </c>
      <c r="B95" s="141" t="s">
        <v>188</v>
      </c>
      <c r="C95" s="142">
        <f t="shared" si="16"/>
        <v>22</v>
      </c>
      <c r="D95" s="142">
        <f t="shared" si="14"/>
        <v>12</v>
      </c>
      <c r="E95" s="142">
        <f t="shared" si="15"/>
        <v>10</v>
      </c>
      <c r="F95" s="142">
        <f t="shared" si="17"/>
        <v>2</v>
      </c>
      <c r="G95" s="143">
        <f t="shared" si="18"/>
        <v>54.54545454545455</v>
      </c>
      <c r="H95" s="248">
        <v>-40</v>
      </c>
      <c r="I95" s="248">
        <v>-40</v>
      </c>
      <c r="J95" s="248">
        <v>-35</v>
      </c>
      <c r="K95" s="144">
        <v>-35</v>
      </c>
      <c r="L95" s="91">
        <f t="shared" si="19"/>
        <v>0</v>
      </c>
      <c r="M95" s="90">
        <v>150</v>
      </c>
      <c r="N95" s="90">
        <v>124</v>
      </c>
      <c r="O95" s="90">
        <v>150</v>
      </c>
      <c r="P95" s="90">
        <v>150</v>
      </c>
      <c r="Q95" s="90">
        <v>132</v>
      </c>
      <c r="R95" s="90">
        <v>150</v>
      </c>
      <c r="S95" s="90">
        <v>138</v>
      </c>
      <c r="T95" s="90">
        <v>150</v>
      </c>
      <c r="U95" s="90">
        <v>150</v>
      </c>
      <c r="V95" s="90">
        <v>150</v>
      </c>
      <c r="W95" s="90">
        <v>91</v>
      </c>
      <c r="X95" s="90">
        <v>141</v>
      </c>
      <c r="Y95" s="90">
        <v>150</v>
      </c>
      <c r="Z95" s="90">
        <v>150</v>
      </c>
      <c r="AA95" s="90">
        <v>143</v>
      </c>
      <c r="AB95" s="90">
        <v>113</v>
      </c>
      <c r="AC95" s="90">
        <v>150</v>
      </c>
      <c r="AD95" s="90">
        <v>150</v>
      </c>
      <c r="AE95" s="90">
        <v>113</v>
      </c>
      <c r="AF95" s="90">
        <v>129</v>
      </c>
      <c r="AG95" s="90">
        <v>150</v>
      </c>
      <c r="AH95" s="204">
        <v>126</v>
      </c>
      <c r="AI95" s="90"/>
      <c r="AJ95" s="90"/>
      <c r="AK95" s="90"/>
      <c r="AL95" s="204"/>
      <c r="AM95" s="98"/>
      <c r="AN95" s="61"/>
      <c r="AO95" s="61"/>
    </row>
    <row r="96" spans="1:41" s="2" customFormat="1" ht="34.5" customHeight="1">
      <c r="A96" s="141" t="s">
        <v>95</v>
      </c>
      <c r="B96" s="141" t="s">
        <v>188</v>
      </c>
      <c r="C96" s="142">
        <f t="shared" si="16"/>
        <v>21</v>
      </c>
      <c r="D96" s="142">
        <f t="shared" si="14"/>
        <v>11</v>
      </c>
      <c r="E96" s="142">
        <f t="shared" si="15"/>
        <v>10</v>
      </c>
      <c r="F96" s="142">
        <f t="shared" si="17"/>
        <v>1</v>
      </c>
      <c r="G96" s="143">
        <f t="shared" si="18"/>
        <v>52.38095238095238</v>
      </c>
      <c r="H96" s="248">
        <v>30</v>
      </c>
      <c r="I96" s="248">
        <v>15</v>
      </c>
      <c r="J96" s="248">
        <v>5</v>
      </c>
      <c r="K96" s="144">
        <v>5</v>
      </c>
      <c r="L96" s="91">
        <f t="shared" si="19"/>
        <v>0</v>
      </c>
      <c r="M96" s="90">
        <v>150</v>
      </c>
      <c r="N96" s="90">
        <v>150</v>
      </c>
      <c r="O96" s="90">
        <v>150</v>
      </c>
      <c r="P96" s="90">
        <v>150</v>
      </c>
      <c r="Q96" s="90">
        <v>150</v>
      </c>
      <c r="R96" s="90">
        <v>150</v>
      </c>
      <c r="S96" s="90">
        <v>150</v>
      </c>
      <c r="T96" s="90">
        <v>150</v>
      </c>
      <c r="U96" s="90">
        <v>150</v>
      </c>
      <c r="V96" s="90">
        <v>88</v>
      </c>
      <c r="W96" s="90">
        <v>150</v>
      </c>
      <c r="X96" s="90">
        <v>127</v>
      </c>
      <c r="Y96" s="90">
        <v>150</v>
      </c>
      <c r="Z96" s="90">
        <v>124</v>
      </c>
      <c r="AA96" s="90">
        <v>100</v>
      </c>
      <c r="AB96" s="90">
        <v>108</v>
      </c>
      <c r="AC96" s="90">
        <v>93</v>
      </c>
      <c r="AD96" s="90">
        <v>139</v>
      </c>
      <c r="AE96" s="90">
        <v>100</v>
      </c>
      <c r="AF96" s="90"/>
      <c r="AG96" s="90">
        <v>136</v>
      </c>
      <c r="AH96" s="204">
        <v>107</v>
      </c>
      <c r="AI96" s="90"/>
      <c r="AJ96" s="90"/>
      <c r="AK96" s="90"/>
      <c r="AL96" s="204"/>
      <c r="AM96" s="98"/>
      <c r="AN96" s="61"/>
      <c r="AO96" s="61"/>
    </row>
    <row r="97" spans="1:41" s="190" customFormat="1" ht="34.5" customHeight="1">
      <c r="A97" s="183" t="s">
        <v>117</v>
      </c>
      <c r="B97" s="183" t="s">
        <v>93</v>
      </c>
      <c r="C97" s="184">
        <f t="shared" si="16"/>
        <v>0</v>
      </c>
      <c r="D97" s="184">
        <f t="shared" si="14"/>
        <v>0</v>
      </c>
      <c r="E97" s="184">
        <f t="shared" si="15"/>
        <v>0</v>
      </c>
      <c r="F97" s="184">
        <f t="shared" si="17"/>
        <v>0</v>
      </c>
      <c r="G97" s="185" t="e">
        <f t="shared" si="18"/>
        <v>#DIV/0!</v>
      </c>
      <c r="H97" s="250">
        <v>20</v>
      </c>
      <c r="I97" s="250">
        <v>15</v>
      </c>
      <c r="J97" s="250">
        <v>15</v>
      </c>
      <c r="K97" s="186">
        <v>15</v>
      </c>
      <c r="L97" s="187">
        <f t="shared" si="19"/>
        <v>0</v>
      </c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  <c r="AF97" s="188"/>
      <c r="AG97" s="188"/>
      <c r="AH97" s="206"/>
      <c r="AI97" s="188"/>
      <c r="AJ97" s="188"/>
      <c r="AK97" s="188"/>
      <c r="AL97" s="206"/>
      <c r="AM97" s="188"/>
      <c r="AN97" s="189"/>
      <c r="AO97" s="189"/>
    </row>
    <row r="98" spans="1:41" s="173" customFormat="1" ht="34.5" customHeight="1" thickBot="1">
      <c r="A98" s="164" t="s">
        <v>103</v>
      </c>
      <c r="B98" s="164" t="s">
        <v>93</v>
      </c>
      <c r="C98" s="165">
        <f t="shared" si="16"/>
        <v>22</v>
      </c>
      <c r="D98" s="142">
        <f t="shared" si="14"/>
        <v>10</v>
      </c>
      <c r="E98" s="142">
        <f t="shared" si="15"/>
        <v>12</v>
      </c>
      <c r="F98" s="165">
        <f t="shared" si="17"/>
        <v>-2</v>
      </c>
      <c r="G98" s="166">
        <f t="shared" si="18"/>
        <v>45.45454545454545</v>
      </c>
      <c r="H98" s="249">
        <v>50</v>
      </c>
      <c r="I98" s="249">
        <v>40</v>
      </c>
      <c r="J98" s="249">
        <v>40</v>
      </c>
      <c r="K98" s="167">
        <v>40</v>
      </c>
      <c r="L98" s="91">
        <f t="shared" si="19"/>
        <v>0</v>
      </c>
      <c r="M98" s="170">
        <v>150</v>
      </c>
      <c r="N98" s="170">
        <v>138</v>
      </c>
      <c r="O98" s="170">
        <v>111</v>
      </c>
      <c r="P98" s="170">
        <v>150</v>
      </c>
      <c r="Q98" s="170">
        <v>119</v>
      </c>
      <c r="R98" s="170">
        <v>150</v>
      </c>
      <c r="S98" s="170">
        <v>147</v>
      </c>
      <c r="T98" s="170">
        <v>145</v>
      </c>
      <c r="U98" s="170">
        <v>105</v>
      </c>
      <c r="V98" s="170">
        <v>150</v>
      </c>
      <c r="W98" s="170">
        <v>150</v>
      </c>
      <c r="X98" s="170">
        <v>150</v>
      </c>
      <c r="Y98" s="170">
        <v>129</v>
      </c>
      <c r="Z98" s="170">
        <v>150</v>
      </c>
      <c r="AA98" s="170">
        <v>99</v>
      </c>
      <c r="AB98" s="170">
        <v>150</v>
      </c>
      <c r="AC98" s="170">
        <v>118</v>
      </c>
      <c r="AD98" s="170">
        <v>111</v>
      </c>
      <c r="AE98" s="170">
        <v>150</v>
      </c>
      <c r="AF98" s="170">
        <v>112</v>
      </c>
      <c r="AG98" s="170">
        <v>150</v>
      </c>
      <c r="AH98" s="205">
        <v>126</v>
      </c>
      <c r="AI98" s="170"/>
      <c r="AJ98" s="170"/>
      <c r="AK98" s="170"/>
      <c r="AL98" s="205"/>
      <c r="AM98" s="171"/>
      <c r="AN98" s="172"/>
      <c r="AO98" s="172"/>
    </row>
    <row r="99" spans="1:41" s="2" customFormat="1" ht="34.5" customHeight="1" thickTop="1">
      <c r="A99" s="141" t="s">
        <v>101</v>
      </c>
      <c r="B99" s="141" t="s">
        <v>97</v>
      </c>
      <c r="C99" s="142">
        <f t="shared" si="16"/>
        <v>22</v>
      </c>
      <c r="D99" s="142">
        <f t="shared" si="14"/>
        <v>7</v>
      </c>
      <c r="E99" s="142">
        <f t="shared" si="15"/>
        <v>15</v>
      </c>
      <c r="F99" s="142">
        <f t="shared" si="17"/>
        <v>-8</v>
      </c>
      <c r="G99" s="143">
        <f t="shared" si="18"/>
        <v>31.818181818181817</v>
      </c>
      <c r="H99" s="248">
        <v>65</v>
      </c>
      <c r="I99" s="248">
        <v>65</v>
      </c>
      <c r="J99" s="248">
        <v>55</v>
      </c>
      <c r="K99" s="144">
        <v>60</v>
      </c>
      <c r="L99" s="91">
        <f t="shared" si="19"/>
        <v>5</v>
      </c>
      <c r="M99" s="90">
        <v>136</v>
      </c>
      <c r="N99" s="90">
        <v>113</v>
      </c>
      <c r="O99" s="90">
        <v>150</v>
      </c>
      <c r="P99" s="90">
        <v>142</v>
      </c>
      <c r="Q99" s="90">
        <v>125</v>
      </c>
      <c r="R99" s="90">
        <v>102</v>
      </c>
      <c r="S99" s="90">
        <v>98</v>
      </c>
      <c r="T99" s="90">
        <v>126</v>
      </c>
      <c r="U99" s="90">
        <v>124</v>
      </c>
      <c r="V99" s="90">
        <v>137</v>
      </c>
      <c r="W99" s="90">
        <v>150</v>
      </c>
      <c r="X99" s="90">
        <v>108</v>
      </c>
      <c r="Y99" s="90">
        <v>125</v>
      </c>
      <c r="Z99" s="90">
        <v>150</v>
      </c>
      <c r="AA99" s="90">
        <v>111</v>
      </c>
      <c r="AB99" s="90">
        <v>150</v>
      </c>
      <c r="AC99" s="90">
        <v>116</v>
      </c>
      <c r="AD99" s="90">
        <v>150</v>
      </c>
      <c r="AE99" s="90">
        <v>150</v>
      </c>
      <c r="AF99" s="90">
        <v>125</v>
      </c>
      <c r="AG99" s="90">
        <v>131</v>
      </c>
      <c r="AH99" s="204">
        <v>150</v>
      </c>
      <c r="AI99" s="90"/>
      <c r="AJ99" s="90"/>
      <c r="AK99" s="90"/>
      <c r="AL99" s="204"/>
      <c r="AM99" s="98"/>
      <c r="AN99" s="61"/>
      <c r="AO99" s="61"/>
    </row>
    <row r="100" spans="1:41" s="2" customFormat="1" ht="34.5" customHeight="1">
      <c r="A100" s="141" t="s">
        <v>102</v>
      </c>
      <c r="B100" s="141" t="s">
        <v>97</v>
      </c>
      <c r="C100" s="142">
        <f t="shared" si="11"/>
        <v>21</v>
      </c>
      <c r="D100" s="142">
        <f t="shared" si="14"/>
        <v>12</v>
      </c>
      <c r="E100" s="142">
        <f t="shared" si="15"/>
        <v>9</v>
      </c>
      <c r="F100" s="142">
        <f t="shared" si="12"/>
        <v>3</v>
      </c>
      <c r="G100" s="143">
        <f t="shared" si="13"/>
        <v>57.142857142857146</v>
      </c>
      <c r="H100" s="248">
        <v>5</v>
      </c>
      <c r="I100" s="248">
        <v>5</v>
      </c>
      <c r="J100" s="248">
        <v>-5</v>
      </c>
      <c r="K100" s="144">
        <v>-10</v>
      </c>
      <c r="L100" s="91">
        <f aca="true" t="shared" si="20" ref="L100:L106">K100-J100</f>
        <v>-5</v>
      </c>
      <c r="M100" s="90">
        <v>150</v>
      </c>
      <c r="N100" s="90">
        <v>133</v>
      </c>
      <c r="O100" s="90">
        <v>135</v>
      </c>
      <c r="P100" s="90">
        <v>140</v>
      </c>
      <c r="Q100" s="90">
        <v>123</v>
      </c>
      <c r="R100" s="90"/>
      <c r="S100" s="90">
        <v>150</v>
      </c>
      <c r="T100" s="90">
        <v>150</v>
      </c>
      <c r="U100" s="90">
        <v>150</v>
      </c>
      <c r="V100" s="90">
        <v>150</v>
      </c>
      <c r="W100" s="90">
        <v>107</v>
      </c>
      <c r="X100" s="90">
        <v>150</v>
      </c>
      <c r="Y100" s="90">
        <v>150</v>
      </c>
      <c r="Z100" s="90">
        <v>125</v>
      </c>
      <c r="AA100" s="90">
        <v>150</v>
      </c>
      <c r="AB100" s="90">
        <v>150</v>
      </c>
      <c r="AC100" s="90">
        <v>150</v>
      </c>
      <c r="AD100" s="90">
        <v>150</v>
      </c>
      <c r="AE100" s="90">
        <v>150</v>
      </c>
      <c r="AF100" s="90">
        <v>134</v>
      </c>
      <c r="AG100" s="90">
        <v>77</v>
      </c>
      <c r="AH100" s="204">
        <v>131</v>
      </c>
      <c r="AI100" s="90"/>
      <c r="AJ100" s="90"/>
      <c r="AK100" s="90"/>
      <c r="AL100" s="204"/>
      <c r="AM100" s="98"/>
      <c r="AN100" s="61"/>
      <c r="AO100" s="61"/>
    </row>
    <row r="101" spans="1:41" s="2" customFormat="1" ht="34.5" customHeight="1">
      <c r="A101" s="141" t="s">
        <v>96</v>
      </c>
      <c r="B101" s="141" t="s">
        <v>97</v>
      </c>
      <c r="C101" s="142">
        <f aca="true" t="shared" si="21" ref="C101:C106">D101+E101</f>
        <v>6</v>
      </c>
      <c r="D101" s="142">
        <f t="shared" si="14"/>
        <v>1</v>
      </c>
      <c r="E101" s="142">
        <f t="shared" si="15"/>
        <v>5</v>
      </c>
      <c r="F101" s="142">
        <f aca="true" t="shared" si="22" ref="F101:F106">D101-E101</f>
        <v>-4</v>
      </c>
      <c r="G101" s="143">
        <f aca="true" t="shared" si="23" ref="G101:G106">SUM(D101/C101%)</f>
        <v>16.666666666666668</v>
      </c>
      <c r="H101" s="248">
        <v>65</v>
      </c>
      <c r="I101" s="248">
        <v>55</v>
      </c>
      <c r="J101" s="248">
        <v>60</v>
      </c>
      <c r="K101" s="144">
        <v>60</v>
      </c>
      <c r="L101" s="91">
        <f t="shared" si="20"/>
        <v>0</v>
      </c>
      <c r="M101" s="90">
        <v>137</v>
      </c>
      <c r="N101" s="90">
        <v>150</v>
      </c>
      <c r="O101" s="90">
        <v>113</v>
      </c>
      <c r="P101" s="90">
        <v>88</v>
      </c>
      <c r="Q101" s="90">
        <v>99</v>
      </c>
      <c r="R101" s="90">
        <v>133</v>
      </c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204"/>
      <c r="AI101" s="90"/>
      <c r="AJ101" s="90"/>
      <c r="AK101" s="90"/>
      <c r="AL101" s="204"/>
      <c r="AM101" s="98"/>
      <c r="AN101" s="61"/>
      <c r="AO101" s="61"/>
    </row>
    <row r="102" spans="1:41" s="2" customFormat="1" ht="34.5" customHeight="1">
      <c r="A102" s="141" t="s">
        <v>109</v>
      </c>
      <c r="B102" s="141" t="s">
        <v>251</v>
      </c>
      <c r="C102" s="142">
        <f t="shared" si="21"/>
        <v>22</v>
      </c>
      <c r="D102" s="142">
        <f>COUNTIF(M102:AL102,"150")</f>
        <v>10</v>
      </c>
      <c r="E102" s="142">
        <f>COUNTIF(M102:AL102,"&lt;150")</f>
        <v>12</v>
      </c>
      <c r="F102" s="142">
        <f t="shared" si="22"/>
        <v>-2</v>
      </c>
      <c r="G102" s="143">
        <f t="shared" si="23"/>
        <v>45.45454545454545</v>
      </c>
      <c r="H102" s="248">
        <v>40</v>
      </c>
      <c r="I102" s="248">
        <v>30</v>
      </c>
      <c r="J102" s="248">
        <v>25</v>
      </c>
      <c r="K102" s="144">
        <v>25</v>
      </c>
      <c r="L102" s="91">
        <f t="shared" si="20"/>
        <v>0</v>
      </c>
      <c r="M102" s="90">
        <v>142</v>
      </c>
      <c r="N102" s="90">
        <v>150</v>
      </c>
      <c r="O102" s="90">
        <v>122</v>
      </c>
      <c r="P102" s="90">
        <v>150</v>
      </c>
      <c r="Q102" s="90">
        <v>150</v>
      </c>
      <c r="R102" s="90">
        <v>147</v>
      </c>
      <c r="S102" s="90">
        <v>150</v>
      </c>
      <c r="T102" s="90">
        <v>143</v>
      </c>
      <c r="U102" s="90">
        <v>131</v>
      </c>
      <c r="V102" s="90">
        <v>124</v>
      </c>
      <c r="W102" s="90">
        <v>95</v>
      </c>
      <c r="X102" s="90">
        <v>150</v>
      </c>
      <c r="Y102" s="90">
        <v>150</v>
      </c>
      <c r="Z102" s="90">
        <v>135</v>
      </c>
      <c r="AA102" s="90">
        <v>150</v>
      </c>
      <c r="AB102" s="90">
        <v>150</v>
      </c>
      <c r="AC102" s="90">
        <v>150</v>
      </c>
      <c r="AD102" s="90">
        <v>138</v>
      </c>
      <c r="AE102" s="90">
        <v>129</v>
      </c>
      <c r="AF102" s="90">
        <v>103</v>
      </c>
      <c r="AG102" s="90">
        <v>135</v>
      </c>
      <c r="AH102" s="204">
        <v>150</v>
      </c>
      <c r="AI102" s="90"/>
      <c r="AJ102" s="90"/>
      <c r="AK102" s="90"/>
      <c r="AL102" s="204"/>
      <c r="AM102" s="98"/>
      <c r="AN102" s="61"/>
      <c r="AO102" s="61"/>
    </row>
    <row r="103" spans="1:41" s="190" customFormat="1" ht="34.5" customHeight="1">
      <c r="A103" s="183" t="s">
        <v>98</v>
      </c>
      <c r="B103" s="183" t="s">
        <v>97</v>
      </c>
      <c r="C103" s="184">
        <f t="shared" si="21"/>
        <v>0</v>
      </c>
      <c r="D103" s="184">
        <f t="shared" si="14"/>
        <v>0</v>
      </c>
      <c r="E103" s="184">
        <f t="shared" si="15"/>
        <v>0</v>
      </c>
      <c r="F103" s="184">
        <f t="shared" si="22"/>
        <v>0</v>
      </c>
      <c r="G103" s="185" t="e">
        <f t="shared" si="23"/>
        <v>#DIV/0!</v>
      </c>
      <c r="H103" s="250">
        <v>35</v>
      </c>
      <c r="I103" s="250">
        <v>35</v>
      </c>
      <c r="J103" s="250">
        <v>35</v>
      </c>
      <c r="K103" s="186">
        <v>35</v>
      </c>
      <c r="L103" s="187">
        <f t="shared" si="20"/>
        <v>0</v>
      </c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206"/>
      <c r="AI103" s="188"/>
      <c r="AJ103" s="188"/>
      <c r="AK103" s="188"/>
      <c r="AL103" s="206"/>
      <c r="AM103" s="188"/>
      <c r="AN103" s="189"/>
      <c r="AO103" s="189"/>
    </row>
    <row r="104" spans="1:41" s="2" customFormat="1" ht="34.5" customHeight="1">
      <c r="A104" s="141" t="s">
        <v>99</v>
      </c>
      <c r="B104" s="141" t="s">
        <v>195</v>
      </c>
      <c r="C104" s="142">
        <f t="shared" si="21"/>
        <v>15</v>
      </c>
      <c r="D104" s="142">
        <f>COUNTIF(M104:AL104,"150")</f>
        <v>5</v>
      </c>
      <c r="E104" s="142">
        <f>COUNTIF(M104:AL104,"&lt;150")</f>
        <v>10</v>
      </c>
      <c r="F104" s="142">
        <f t="shared" si="22"/>
        <v>-5</v>
      </c>
      <c r="G104" s="143">
        <f t="shared" si="23"/>
        <v>33.333333333333336</v>
      </c>
      <c r="H104" s="248">
        <v>75</v>
      </c>
      <c r="I104" s="248">
        <v>65</v>
      </c>
      <c r="J104" s="248">
        <v>50</v>
      </c>
      <c r="K104" s="144">
        <v>50</v>
      </c>
      <c r="L104" s="91">
        <f t="shared" si="20"/>
        <v>0</v>
      </c>
      <c r="M104" s="90"/>
      <c r="N104" s="90"/>
      <c r="O104" s="90"/>
      <c r="P104" s="90"/>
      <c r="Q104" s="90"/>
      <c r="R104" s="90"/>
      <c r="S104" s="90">
        <v>140</v>
      </c>
      <c r="T104" s="90">
        <v>150</v>
      </c>
      <c r="U104" s="90">
        <v>130</v>
      </c>
      <c r="V104" s="90">
        <v>122</v>
      </c>
      <c r="W104" s="90">
        <v>150</v>
      </c>
      <c r="X104" s="90">
        <v>150</v>
      </c>
      <c r="Y104" s="90">
        <v>140</v>
      </c>
      <c r="Z104" s="90">
        <v>108</v>
      </c>
      <c r="AA104" s="90">
        <v>103</v>
      </c>
      <c r="AB104" s="90">
        <v>141</v>
      </c>
      <c r="AC104" s="90">
        <v>150</v>
      </c>
      <c r="AD104" s="90">
        <v>145</v>
      </c>
      <c r="AE104" s="90">
        <v>140</v>
      </c>
      <c r="AF104" s="90">
        <v>122</v>
      </c>
      <c r="AG104" s="90"/>
      <c r="AH104" s="204">
        <v>150</v>
      </c>
      <c r="AI104" s="90"/>
      <c r="AJ104" s="90"/>
      <c r="AK104" s="90"/>
      <c r="AL104" s="204"/>
      <c r="AM104" s="98"/>
      <c r="AN104" s="61"/>
      <c r="AO104" s="61"/>
    </row>
    <row r="105" spans="1:41" s="261" customFormat="1" ht="34.5" customHeight="1">
      <c r="A105" s="183" t="s">
        <v>100</v>
      </c>
      <c r="B105" s="183" t="s">
        <v>97</v>
      </c>
      <c r="C105" s="257">
        <f t="shared" si="21"/>
        <v>0</v>
      </c>
      <c r="D105" s="184">
        <f t="shared" si="14"/>
        <v>0</v>
      </c>
      <c r="E105" s="184">
        <f t="shared" si="15"/>
        <v>0</v>
      </c>
      <c r="F105" s="184">
        <f t="shared" si="22"/>
        <v>0</v>
      </c>
      <c r="G105" s="258" t="e">
        <f t="shared" si="23"/>
        <v>#DIV/0!</v>
      </c>
      <c r="H105" s="259">
        <v>30</v>
      </c>
      <c r="I105" s="250">
        <v>20</v>
      </c>
      <c r="J105" s="250">
        <v>20</v>
      </c>
      <c r="K105" s="260">
        <v>20</v>
      </c>
      <c r="L105" s="187">
        <f t="shared" si="20"/>
        <v>0</v>
      </c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88"/>
      <c r="AD105" s="188"/>
      <c r="AE105" s="188"/>
      <c r="AF105" s="188"/>
      <c r="AG105" s="188"/>
      <c r="AH105" s="206"/>
      <c r="AI105" s="188"/>
      <c r="AJ105" s="188"/>
      <c r="AK105" s="188"/>
      <c r="AL105" s="206"/>
      <c r="AM105" s="188"/>
      <c r="AN105" s="189"/>
      <c r="AO105" s="189"/>
    </row>
    <row r="106" spans="1:41" s="190" customFormat="1" ht="34.5" customHeight="1">
      <c r="A106" s="183" t="s">
        <v>110</v>
      </c>
      <c r="B106" s="183" t="s">
        <v>97</v>
      </c>
      <c r="C106" s="184">
        <f t="shared" si="21"/>
        <v>0</v>
      </c>
      <c r="D106" s="184">
        <f t="shared" si="14"/>
        <v>0</v>
      </c>
      <c r="E106" s="184">
        <f t="shared" si="15"/>
        <v>0</v>
      </c>
      <c r="F106" s="184">
        <f t="shared" si="22"/>
        <v>0</v>
      </c>
      <c r="G106" s="185" t="e">
        <f t="shared" si="23"/>
        <v>#DIV/0!</v>
      </c>
      <c r="H106" s="250">
        <v>30</v>
      </c>
      <c r="I106" s="250">
        <v>25</v>
      </c>
      <c r="J106" s="250">
        <v>25</v>
      </c>
      <c r="K106" s="186">
        <v>25</v>
      </c>
      <c r="L106" s="187">
        <f t="shared" si="20"/>
        <v>0</v>
      </c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188"/>
      <c r="AE106" s="188"/>
      <c r="AF106" s="188"/>
      <c r="AG106" s="188"/>
      <c r="AH106" s="206"/>
      <c r="AI106" s="188"/>
      <c r="AJ106" s="188"/>
      <c r="AK106" s="188"/>
      <c r="AL106" s="206"/>
      <c r="AM106" s="188"/>
      <c r="AN106" s="189"/>
      <c r="AO106" s="189"/>
    </row>
    <row r="107" ht="45">
      <c r="A107" s="35"/>
    </row>
    <row r="108" ht="45">
      <c r="A108" s="35"/>
    </row>
    <row r="109" ht="45">
      <c r="A109" s="35"/>
    </row>
    <row r="110" spans="1:41" s="34" customFormat="1" ht="45">
      <c r="A110" s="62"/>
      <c r="B110" s="62"/>
      <c r="C110" s="145"/>
      <c r="D110" s="145"/>
      <c r="E110" s="145"/>
      <c r="F110" s="142"/>
      <c r="G110" s="146"/>
      <c r="H110" s="252"/>
      <c r="I110" s="146"/>
      <c r="J110" s="147"/>
      <c r="K110" s="147"/>
      <c r="L110" s="149"/>
      <c r="M110" s="90"/>
      <c r="N110" s="90"/>
      <c r="O110" s="90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208"/>
      <c r="AI110" s="98"/>
      <c r="AJ110" s="98"/>
      <c r="AK110" s="98"/>
      <c r="AL110" s="208"/>
      <c r="AM110" s="96"/>
      <c r="AN110" s="62"/>
      <c r="AO110" s="62"/>
    </row>
    <row r="111" spans="1:41" s="34" customFormat="1" ht="45">
      <c r="A111" s="62"/>
      <c r="B111" s="62"/>
      <c r="C111" s="145"/>
      <c r="D111" s="145"/>
      <c r="E111" s="145"/>
      <c r="F111" s="142"/>
      <c r="G111" s="146"/>
      <c r="H111" s="252"/>
      <c r="I111" s="146"/>
      <c r="J111" s="147"/>
      <c r="K111" s="147"/>
      <c r="L111" s="149"/>
      <c r="M111" s="90"/>
      <c r="N111" s="90"/>
      <c r="O111" s="90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208"/>
      <c r="AI111" s="98"/>
      <c r="AJ111" s="98"/>
      <c r="AK111" s="98"/>
      <c r="AL111" s="208"/>
      <c r="AM111" s="96"/>
      <c r="AN111" s="62"/>
      <c r="AO111" s="62"/>
    </row>
    <row r="112" spans="1:41" s="34" customFormat="1" ht="45">
      <c r="A112" s="62"/>
      <c r="B112" s="62"/>
      <c r="C112" s="145"/>
      <c r="D112" s="145"/>
      <c r="E112" s="145"/>
      <c r="F112" s="142"/>
      <c r="G112" s="146"/>
      <c r="H112" s="252"/>
      <c r="I112" s="146"/>
      <c r="J112" s="147"/>
      <c r="K112" s="147"/>
      <c r="L112" s="149"/>
      <c r="M112" s="90"/>
      <c r="N112" s="90"/>
      <c r="O112" s="90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208"/>
      <c r="AI112" s="98"/>
      <c r="AJ112" s="98"/>
      <c r="AK112" s="98"/>
      <c r="AL112" s="208"/>
      <c r="AM112" s="96"/>
      <c r="AN112" s="62"/>
      <c r="AO112" s="62"/>
    </row>
    <row r="113" spans="1:41" s="34" customFormat="1" ht="45">
      <c r="A113" s="62"/>
      <c r="B113" s="62"/>
      <c r="C113" s="145"/>
      <c r="D113" s="145"/>
      <c r="E113" s="145"/>
      <c r="F113" s="142"/>
      <c r="G113" s="146"/>
      <c r="H113" s="252"/>
      <c r="I113" s="146"/>
      <c r="J113" s="147"/>
      <c r="K113" s="147"/>
      <c r="L113" s="149"/>
      <c r="M113" s="90"/>
      <c r="N113" s="90"/>
      <c r="O113" s="90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208"/>
      <c r="AI113" s="98"/>
      <c r="AJ113" s="98"/>
      <c r="AK113" s="98"/>
      <c r="AL113" s="208"/>
      <c r="AM113" s="96"/>
      <c r="AN113" s="62"/>
      <c r="AO113" s="62"/>
    </row>
    <row r="114" spans="1:41" s="34" customFormat="1" ht="45">
      <c r="A114" s="63"/>
      <c r="B114" s="63"/>
      <c r="C114" s="83"/>
      <c r="D114" s="145"/>
      <c r="E114" s="145"/>
      <c r="F114" s="142"/>
      <c r="G114" s="148"/>
      <c r="H114" s="254"/>
      <c r="I114" s="148"/>
      <c r="J114" s="147"/>
      <c r="K114" s="147"/>
      <c r="L114" s="149"/>
      <c r="M114" s="90"/>
      <c r="N114" s="90"/>
      <c r="O114" s="90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208"/>
      <c r="AI114" s="98"/>
      <c r="AJ114" s="98"/>
      <c r="AK114" s="98"/>
      <c r="AL114" s="208"/>
      <c r="AM114" s="96"/>
      <c r="AN114" s="2"/>
      <c r="AO114" s="63"/>
    </row>
    <row r="115" spans="1:41" s="34" customFormat="1" ht="45">
      <c r="A115" s="63"/>
      <c r="B115" s="63"/>
      <c r="C115" s="83"/>
      <c r="D115" s="145"/>
      <c r="E115" s="145"/>
      <c r="F115" s="142"/>
      <c r="G115" s="146"/>
      <c r="H115" s="252"/>
      <c r="I115" s="146"/>
      <c r="J115" s="147"/>
      <c r="K115" s="147"/>
      <c r="L115" s="149"/>
      <c r="M115" s="90"/>
      <c r="N115" s="90"/>
      <c r="O115" s="90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208"/>
      <c r="AI115" s="98"/>
      <c r="AJ115" s="98"/>
      <c r="AK115" s="98"/>
      <c r="AL115" s="208"/>
      <c r="AM115" s="96"/>
      <c r="AN115" s="2"/>
      <c r="AO115" s="63"/>
    </row>
    <row r="116" spans="1:41" s="34" customFormat="1" ht="45">
      <c r="A116" s="63"/>
      <c r="B116" s="63"/>
      <c r="C116" s="83"/>
      <c r="D116" s="145"/>
      <c r="E116" s="145"/>
      <c r="F116" s="142"/>
      <c r="G116" s="146"/>
      <c r="H116" s="252"/>
      <c r="I116" s="146"/>
      <c r="J116" s="147"/>
      <c r="K116" s="147"/>
      <c r="L116" s="149"/>
      <c r="M116" s="90"/>
      <c r="N116" s="90"/>
      <c r="O116" s="90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208"/>
      <c r="AI116" s="98"/>
      <c r="AJ116" s="98"/>
      <c r="AK116" s="98"/>
      <c r="AL116" s="208"/>
      <c r="AM116" s="96"/>
      <c r="AN116" s="2"/>
      <c r="AO116" s="63"/>
    </row>
    <row r="117" spans="1:41" s="34" customFormat="1" ht="45">
      <c r="A117" s="63"/>
      <c r="B117" s="63"/>
      <c r="C117" s="145"/>
      <c r="D117" s="145"/>
      <c r="E117" s="145"/>
      <c r="F117" s="142"/>
      <c r="G117" s="146"/>
      <c r="H117" s="252"/>
      <c r="I117" s="146"/>
      <c r="J117" s="147"/>
      <c r="K117" s="147"/>
      <c r="L117" s="149"/>
      <c r="M117" s="90"/>
      <c r="N117" s="90"/>
      <c r="O117" s="90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208"/>
      <c r="AI117" s="98"/>
      <c r="AJ117" s="98"/>
      <c r="AK117" s="98"/>
      <c r="AL117" s="208"/>
      <c r="AM117" s="96"/>
      <c r="AN117" s="2"/>
      <c r="AO117" s="63"/>
    </row>
    <row r="118" spans="1:41" s="34" customFormat="1" ht="45">
      <c r="A118" s="63"/>
      <c r="B118" s="63"/>
      <c r="C118" s="83"/>
      <c r="D118" s="145"/>
      <c r="E118" s="145"/>
      <c r="F118" s="142"/>
      <c r="G118" s="146"/>
      <c r="H118" s="252"/>
      <c r="I118" s="146"/>
      <c r="J118" s="147"/>
      <c r="K118" s="147"/>
      <c r="L118" s="149"/>
      <c r="M118" s="90"/>
      <c r="N118" s="90"/>
      <c r="O118" s="90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208"/>
      <c r="AI118" s="98"/>
      <c r="AJ118" s="98"/>
      <c r="AK118" s="98"/>
      <c r="AL118" s="208"/>
      <c r="AM118" s="96"/>
      <c r="AN118" s="2"/>
      <c r="AO118" s="63"/>
    </row>
    <row r="119" spans="1:41" s="34" customFormat="1" ht="45">
      <c r="A119" s="63"/>
      <c r="B119" s="63"/>
      <c r="C119" s="83"/>
      <c r="D119" s="145"/>
      <c r="E119" s="145"/>
      <c r="F119" s="142"/>
      <c r="G119" s="146"/>
      <c r="H119" s="252"/>
      <c r="I119" s="146"/>
      <c r="J119" s="147"/>
      <c r="K119" s="147"/>
      <c r="L119" s="149"/>
      <c r="M119" s="90"/>
      <c r="N119" s="90"/>
      <c r="O119" s="90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208"/>
      <c r="AI119" s="98"/>
      <c r="AJ119" s="98"/>
      <c r="AK119" s="98"/>
      <c r="AL119" s="208"/>
      <c r="AM119" s="96"/>
      <c r="AN119" s="2"/>
      <c r="AO119" s="63"/>
    </row>
    <row r="120" spans="1:41" s="34" customFormat="1" ht="45">
      <c r="A120" s="63"/>
      <c r="B120" s="63"/>
      <c r="C120" s="83"/>
      <c r="D120" s="145"/>
      <c r="E120" s="145"/>
      <c r="F120" s="142"/>
      <c r="G120" s="146"/>
      <c r="H120" s="252"/>
      <c r="I120" s="146"/>
      <c r="J120" s="147"/>
      <c r="K120" s="147"/>
      <c r="L120" s="149"/>
      <c r="M120" s="90"/>
      <c r="N120" s="90"/>
      <c r="O120" s="90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208"/>
      <c r="AI120" s="98"/>
      <c r="AJ120" s="98"/>
      <c r="AK120" s="98"/>
      <c r="AL120" s="208"/>
      <c r="AM120" s="96"/>
      <c r="AN120" s="2"/>
      <c r="AO120" s="63"/>
    </row>
    <row r="121" spans="1:41" s="34" customFormat="1" ht="45">
      <c r="A121" s="63"/>
      <c r="B121" s="63"/>
      <c r="C121" s="83"/>
      <c r="D121" s="145"/>
      <c r="E121" s="145"/>
      <c r="F121" s="142"/>
      <c r="G121" s="146"/>
      <c r="H121" s="252"/>
      <c r="I121" s="146"/>
      <c r="J121" s="147"/>
      <c r="K121" s="147"/>
      <c r="L121" s="149"/>
      <c r="M121" s="90"/>
      <c r="N121" s="90"/>
      <c r="O121" s="90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208"/>
      <c r="AI121" s="98"/>
      <c r="AJ121" s="98"/>
      <c r="AK121" s="98"/>
      <c r="AL121" s="208"/>
      <c r="AM121" s="96"/>
      <c r="AN121" s="2"/>
      <c r="AO121" s="63"/>
    </row>
    <row r="122" spans="1:41" s="34" customFormat="1" ht="45">
      <c r="A122" s="63"/>
      <c r="B122" s="63"/>
      <c r="C122" s="83"/>
      <c r="D122" s="145"/>
      <c r="E122" s="145"/>
      <c r="F122" s="142"/>
      <c r="G122" s="146"/>
      <c r="H122" s="252"/>
      <c r="I122" s="146"/>
      <c r="J122" s="147"/>
      <c r="K122" s="147"/>
      <c r="L122" s="149"/>
      <c r="M122" s="90"/>
      <c r="N122" s="90"/>
      <c r="O122" s="90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208"/>
      <c r="AI122" s="98"/>
      <c r="AJ122" s="98"/>
      <c r="AK122" s="98"/>
      <c r="AL122" s="208"/>
      <c r="AM122" s="96"/>
      <c r="AN122" s="2"/>
      <c r="AO122" s="63"/>
    </row>
    <row r="123" spans="1:41" s="34" customFormat="1" ht="45">
      <c r="A123" s="63"/>
      <c r="B123" s="63"/>
      <c r="C123" s="83"/>
      <c r="D123" s="145"/>
      <c r="E123" s="145"/>
      <c r="F123" s="142"/>
      <c r="G123" s="146"/>
      <c r="H123" s="252"/>
      <c r="I123" s="146"/>
      <c r="J123" s="147"/>
      <c r="K123" s="147"/>
      <c r="L123" s="149"/>
      <c r="M123" s="90"/>
      <c r="N123" s="90"/>
      <c r="O123" s="90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208"/>
      <c r="AI123" s="98"/>
      <c r="AJ123" s="98"/>
      <c r="AK123" s="98"/>
      <c r="AL123" s="208"/>
      <c r="AM123" s="96"/>
      <c r="AN123" s="2"/>
      <c r="AO123" s="63"/>
    </row>
    <row r="124" spans="1:41" s="34" customFormat="1" ht="45">
      <c r="A124" s="63"/>
      <c r="B124" s="63"/>
      <c r="C124" s="83"/>
      <c r="D124" s="145"/>
      <c r="E124" s="145"/>
      <c r="F124" s="142"/>
      <c r="G124" s="146"/>
      <c r="H124" s="252"/>
      <c r="I124" s="146"/>
      <c r="J124" s="147"/>
      <c r="K124" s="147"/>
      <c r="L124" s="149"/>
      <c r="M124" s="90"/>
      <c r="N124" s="90"/>
      <c r="O124" s="90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208"/>
      <c r="AI124" s="98"/>
      <c r="AJ124" s="98"/>
      <c r="AK124" s="98"/>
      <c r="AL124" s="208"/>
      <c r="AM124" s="96"/>
      <c r="AN124" s="2"/>
      <c r="AO124" s="63"/>
    </row>
    <row r="125" spans="1:41" s="34" customFormat="1" ht="45">
      <c r="A125" s="63"/>
      <c r="B125" s="63"/>
      <c r="C125" s="83"/>
      <c r="D125" s="145"/>
      <c r="E125" s="145"/>
      <c r="F125" s="142"/>
      <c r="G125" s="146"/>
      <c r="H125" s="252"/>
      <c r="I125" s="146"/>
      <c r="J125" s="147"/>
      <c r="K125" s="147"/>
      <c r="L125" s="149"/>
      <c r="M125" s="90"/>
      <c r="N125" s="90"/>
      <c r="O125" s="90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208"/>
      <c r="AI125" s="98"/>
      <c r="AJ125" s="98"/>
      <c r="AK125" s="98"/>
      <c r="AL125" s="208"/>
      <c r="AM125" s="96"/>
      <c r="AN125" s="2"/>
      <c r="AO125" s="63"/>
    </row>
    <row r="126" spans="1:41" s="34" customFormat="1" ht="45">
      <c r="A126" s="63"/>
      <c r="B126" s="63"/>
      <c r="C126" s="83"/>
      <c r="D126" s="145"/>
      <c r="E126" s="145"/>
      <c r="F126" s="142"/>
      <c r="G126" s="146"/>
      <c r="H126" s="252"/>
      <c r="I126" s="146"/>
      <c r="J126" s="147"/>
      <c r="K126" s="147"/>
      <c r="L126" s="149"/>
      <c r="M126" s="90"/>
      <c r="N126" s="90"/>
      <c r="O126" s="90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208"/>
      <c r="AI126" s="98"/>
      <c r="AJ126" s="98"/>
      <c r="AK126" s="98"/>
      <c r="AL126" s="208"/>
      <c r="AM126" s="96"/>
      <c r="AN126" s="2"/>
      <c r="AO126" s="63"/>
    </row>
    <row r="127" spans="1:41" s="34" customFormat="1" ht="45">
      <c r="A127" s="63"/>
      <c r="B127" s="63"/>
      <c r="C127" s="83"/>
      <c r="D127" s="145"/>
      <c r="E127" s="145"/>
      <c r="F127" s="142"/>
      <c r="G127" s="146"/>
      <c r="H127" s="252"/>
      <c r="I127" s="146"/>
      <c r="J127" s="147"/>
      <c r="K127" s="147"/>
      <c r="L127" s="149"/>
      <c r="M127" s="90"/>
      <c r="N127" s="90"/>
      <c r="O127" s="90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208"/>
      <c r="AI127" s="98"/>
      <c r="AJ127" s="98"/>
      <c r="AK127" s="98"/>
      <c r="AL127" s="208"/>
      <c r="AM127" s="96"/>
      <c r="AN127" s="2"/>
      <c r="AO127" s="63"/>
    </row>
    <row r="128" spans="1:9" ht="45">
      <c r="A128" s="63"/>
      <c r="B128" s="63"/>
      <c r="G128" s="153"/>
      <c r="H128" s="255"/>
      <c r="I128" s="153"/>
    </row>
    <row r="129" spans="1:9" ht="45">
      <c r="A129" s="63"/>
      <c r="B129" s="63"/>
      <c r="G129" s="153"/>
      <c r="H129" s="255"/>
      <c r="I129" s="153"/>
    </row>
    <row r="130" spans="1:2" ht="45">
      <c r="A130" s="63"/>
      <c r="B130" s="63"/>
    </row>
    <row r="131" spans="1:2" ht="45">
      <c r="A131" s="63"/>
      <c r="B131" s="63"/>
    </row>
    <row r="132" spans="1:2" ht="45">
      <c r="A132" s="63"/>
      <c r="B132" s="63"/>
    </row>
    <row r="133" spans="1:2" ht="45">
      <c r="A133" s="63"/>
      <c r="B133" s="63"/>
    </row>
    <row r="134" spans="1:2" ht="45">
      <c r="A134" s="63"/>
      <c r="B134" s="63"/>
    </row>
    <row r="135" spans="1:2" ht="45">
      <c r="A135" s="63"/>
      <c r="B135" s="63"/>
    </row>
    <row r="136" spans="1:2" ht="45">
      <c r="A136" s="63"/>
      <c r="B136" s="63"/>
    </row>
    <row r="137" spans="1:2" ht="45">
      <c r="A137" s="63"/>
      <c r="B137" s="63"/>
    </row>
    <row r="138" spans="1:2" ht="45">
      <c r="A138" s="2"/>
      <c r="B138" s="63"/>
    </row>
    <row r="139" spans="1:2" ht="45">
      <c r="A139" s="2"/>
      <c r="B139" s="63"/>
    </row>
    <row r="140" spans="1:2" ht="45">
      <c r="A140" s="2"/>
      <c r="B140" s="63"/>
    </row>
    <row r="141" spans="1:2" ht="45">
      <c r="A141" s="2"/>
      <c r="B141" s="63"/>
    </row>
    <row r="142" spans="1:2" ht="45">
      <c r="A142" s="2"/>
      <c r="B142" s="63"/>
    </row>
    <row r="143" spans="1:2" ht="45">
      <c r="A143" s="2"/>
      <c r="B143" s="63"/>
    </row>
    <row r="144" spans="1:2" ht="45">
      <c r="A144" s="2"/>
      <c r="B144" s="63"/>
    </row>
    <row r="145" spans="1:2" ht="45">
      <c r="A145" s="2"/>
      <c r="B145" s="63"/>
    </row>
    <row r="146" spans="1:2" ht="45">
      <c r="A146" s="2"/>
      <c r="B146" s="63"/>
    </row>
    <row r="147" spans="1:2" ht="45">
      <c r="A147" s="2"/>
      <c r="B147" s="63"/>
    </row>
    <row r="148" spans="1:2" ht="45">
      <c r="A148" s="2"/>
      <c r="B148" s="63"/>
    </row>
    <row r="149" spans="1:2" ht="45">
      <c r="A149" s="2"/>
      <c r="B149" s="63"/>
    </row>
    <row r="150" spans="1:2" ht="45">
      <c r="A150" s="2"/>
      <c r="B150" s="63"/>
    </row>
    <row r="151" spans="1:2" ht="45">
      <c r="A151" s="2"/>
      <c r="B151" s="63"/>
    </row>
    <row r="152" spans="1:2" ht="45">
      <c r="A152" s="2"/>
      <c r="B152" s="63"/>
    </row>
    <row r="153" spans="1:2" ht="45">
      <c r="A153" s="2"/>
      <c r="B153" s="63"/>
    </row>
    <row r="154" spans="1:2" ht="45">
      <c r="A154" s="2"/>
      <c r="B154" s="63"/>
    </row>
    <row r="155" spans="1:2" ht="45">
      <c r="A155" s="2"/>
      <c r="B155" s="63"/>
    </row>
    <row r="156" spans="1:2" ht="45">
      <c r="A156" s="2"/>
      <c r="B156" s="63"/>
    </row>
    <row r="157" spans="1:2" ht="45">
      <c r="A157" s="2"/>
      <c r="B157" s="63"/>
    </row>
    <row r="158" spans="1:2" ht="45">
      <c r="A158" s="2"/>
      <c r="B158" s="63"/>
    </row>
  </sheetData>
  <sheetProtection/>
  <mergeCells count="1">
    <mergeCell ref="A4:E4"/>
  </mergeCells>
  <conditionalFormatting sqref="F110:F65536 A6:A7 F3:F106 A2 C2:D2 A1:D1 E1:M2">
    <cfRule type="cellIs" priority="1" dxfId="2" operator="between" stopIfTrue="1">
      <formula>0</formula>
      <formula>40</formula>
    </cfRule>
    <cfRule type="cellIs" priority="2" dxfId="3" operator="between" stopIfTrue="1">
      <formula>-1</formula>
      <formula>-30</formula>
    </cfRule>
  </conditionalFormatting>
  <conditionalFormatting sqref="H106 H10:I104 I105:I106 J10:L106">
    <cfRule type="cellIs" priority="3" dxfId="2" operator="between" stopIfTrue="1">
      <formula>0</formula>
      <formula>90</formula>
    </cfRule>
    <cfRule type="cellIs" priority="4" dxfId="3" operator="between" stopIfTrue="1">
      <formula>-1</formula>
      <formula>-90</formula>
    </cfRule>
  </conditionalFormatting>
  <conditionalFormatting sqref="AM106:AO106 AM105 M105:AL106 M10:AO104">
    <cfRule type="cellIs" priority="5" dxfId="4" operator="equal" stopIfTrue="1">
      <formula>150</formula>
    </cfRule>
    <cfRule type="cellIs" priority="6" dxfId="5" operator="between" stopIfTrue="1">
      <formula>1</formula>
      <formula>149</formula>
    </cfRule>
  </conditionalFormatting>
  <printOptions/>
  <pageMargins left="0.7480314960629921" right="0.7480314960629921" top="0.7874015748031497" bottom="0.7874015748031497" header="0.5118110236220472" footer="0.5118110236220472"/>
  <pageSetup fitToHeight="2" horizontalDpi="300" verticalDpi="300" orientation="portrait" scale="34" r:id="rId1"/>
  <rowBreaks count="1" manualBreakCount="1">
    <brk id="6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Jarvis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Agilisys</dc:creator>
  <cp:keywords/>
  <dc:description/>
  <cp:lastModifiedBy>Simon</cp:lastModifiedBy>
  <cp:lastPrinted>2012-05-10T11:00:04Z</cp:lastPrinted>
  <dcterms:created xsi:type="dcterms:W3CDTF">2007-05-22T10:28:23Z</dcterms:created>
  <dcterms:modified xsi:type="dcterms:W3CDTF">2015-05-13T12:08:06Z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